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'4'!$A$1:$N$64</definedName>
    <definedName name="_xlnm.Print_Titles" localSheetId="0">'4'!$8:$13</definedName>
  </definedNames>
  <calcPr fullCalcOnLoad="1"/>
</workbook>
</file>

<file path=xl/sharedStrings.xml><?xml version="1.0" encoding="utf-8"?>
<sst xmlns="http://schemas.openxmlformats.org/spreadsheetml/2006/main" count="135" uniqueCount="77">
  <si>
    <t>Lp.</t>
  </si>
  <si>
    <t>Projekt</t>
  </si>
  <si>
    <t>Kategoria interwencji funduszy strukturalnych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</si>
  <si>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</si>
  <si>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</si>
  <si>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</si>
  <si>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</si>
  <si>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</si>
  <si>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</si>
  <si>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</si>
  <si>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</si>
  <si>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</si>
  <si>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</si>
  <si>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</si>
  <si>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</si>
  <si>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</si>
  <si>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</si>
  <si>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</si>
  <si>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</si>
  <si>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</si>
  <si>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</si>
  <si>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</si>
  <si>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</si>
  <si>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</si>
  <si>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</si>
  <si>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</si>
  <si>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</si>
  <si>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</si>
  <si>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</si>
  <si>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Priorytet 2. - Wzmocnienie rozwoju zasobów ludzkich w regionach</t>
  </si>
  <si>
    <t>Działanie 2.2. - Wyrównywanie szans edukacyjnych poprzez programy stypendialne</t>
  </si>
  <si>
    <t>Unia dla studentów II</t>
  </si>
  <si>
    <t>Europejska matura II</t>
  </si>
  <si>
    <t>Europejski Fundusz Rozwoju Regionalnego w ramach Programu INTERREG III A Czechy - Polska</t>
  </si>
  <si>
    <t>Priorytet 8.1 - Dalszy rozwój i modernizacja infrastruktury dla zwiększenia konkurencyjności obszaru pogranicza</t>
  </si>
  <si>
    <t>Działanie 8.1.1 - Wspieranie rozwoju infrastruktury o znaczeniu transgranicznym</t>
  </si>
  <si>
    <t>Przebudowa drogi S2644 w Jaworzynce</t>
  </si>
  <si>
    <t>Zintegrowany Program Operacyjny Rozwoju Regionalnego</t>
  </si>
  <si>
    <t>Priorytet 1. - Rozbudowa i modernizacja infrastruktury służącej wzmacnianiu konkurencyjności regionów</t>
  </si>
  <si>
    <t>Działanie 1.1 - Modernizacja i rozbudowa regionalnego układu transportowego</t>
  </si>
  <si>
    <t>Poprawa spójności układu komunikacyjnego Cieszyna - etap I część I</t>
  </si>
  <si>
    <t>Działanie 1.5 - Infrastruktura społeczeństwa informacyjnego</t>
  </si>
  <si>
    <t>322/323</t>
  </si>
  <si>
    <t>600, 60014</t>
  </si>
  <si>
    <t>750, 75020</t>
  </si>
  <si>
    <t>803, 80309</t>
  </si>
  <si>
    <t>854, 85415</t>
  </si>
  <si>
    <t>2.3</t>
  </si>
  <si>
    <t>Sektorowy Program Operacyjny Rozwój Zasobów Ludzkich 2004-2006</t>
  </si>
  <si>
    <t>Akademia dialogu</t>
  </si>
  <si>
    <t>853, 85395</t>
  </si>
  <si>
    <t>Priorytet 1. - Aktywna polityka rynku pracy oraz integracji zawodowej i społecznej</t>
  </si>
  <si>
    <t>Działanie 1.1 - Rozwój i modernizacja instrumentów i instytucji rynków pracy</t>
  </si>
  <si>
    <t>Planowane wydatki w 2007 r., z tego:</t>
  </si>
  <si>
    <t>Wydatki razem (6+11)</t>
  </si>
  <si>
    <t>2.4</t>
  </si>
  <si>
    <t>Działanie 1.5 - Promocja aktywnej polityki społecznej poprzez wsparcie grup szczególnego ryzyka</t>
  </si>
  <si>
    <t>Akademia ekonomii społecznej</t>
  </si>
  <si>
    <t>System Elektronicznej Komunikacji Administracji Publicznej w Województwie Śląskim</t>
  </si>
  <si>
    <t>A</t>
  </si>
  <si>
    <t>Środki pochodzące z funduszy strukturalnych i Funduszu Spójności</t>
  </si>
  <si>
    <t>B</t>
  </si>
  <si>
    <t>Środki pochodzące z innych źródeł zagranicznych</t>
  </si>
  <si>
    <t>Wydatki na programy i projekty realizowane ze środków pochodzących z funduszy strukturalnych, Funduszu Spójności                                                                                                          oraz innych źródeł zagranicznych, ujęte w budżecie powiatu na 2007 r.</t>
  </si>
  <si>
    <t>Żródło</t>
  </si>
  <si>
    <t>Fundacja "Fundusz Współpracy"</t>
  </si>
  <si>
    <t>Leonardo da Vinci</t>
  </si>
  <si>
    <t>Fundacja Rozwoju Systemu Edukacji</t>
  </si>
  <si>
    <t>Socrates - Comenius</t>
  </si>
  <si>
    <t>Ogółem część A (1+2)</t>
  </si>
  <si>
    <t xml:space="preserve">Ogółem część B </t>
  </si>
  <si>
    <t>ŁĄCZNIE (część A+B)</t>
  </si>
  <si>
    <t>801, 80195</t>
  </si>
  <si>
    <t>Załącznik nr 3 do Uchwały Rady Powiatu Cieszyńskiego</t>
  </si>
  <si>
    <t>(stanowiacy Załącznik nr 3 do Uchwały Rady Powiatu Cieszyńskiego</t>
  </si>
  <si>
    <t>Nr VI/45 /07 z dnia 26 marca 2007 r.)</t>
  </si>
  <si>
    <t>Nr VII/56/07 z dnia 23 kwietnia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</si>
</sst>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4" fontId="5" fillId="0" borderId="0" xfId="18" applyNumberFormat="1" applyFont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right"/>
      <protection/>
    </xf>
    <xf numFmtId="0" fontId="8" fillId="0" borderId="1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vertical="center"/>
      <protection/>
    </xf>
    <xf numFmtId="0" fontId="9" fillId="0" borderId="4" xfId="18" applyFont="1" applyBorder="1" applyAlignment="1">
      <alignment vertical="center"/>
      <protection/>
    </xf>
    <xf numFmtId="4" fontId="9" fillId="0" borderId="5" xfId="18" applyNumberFormat="1" applyFont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vertical="center"/>
      <protection/>
    </xf>
    <xf numFmtId="0" fontId="6" fillId="0" borderId="6" xfId="18" applyFont="1" applyBorder="1" applyAlignment="1">
      <alignment horizontal="center" vertical="center"/>
      <protection/>
    </xf>
    <xf numFmtId="4" fontId="6" fillId="0" borderId="1" xfId="18" applyNumberFormat="1" applyFont="1" applyBorder="1" applyAlignment="1">
      <alignment vertical="center"/>
      <protection/>
    </xf>
    <xf numFmtId="0" fontId="9" fillId="0" borderId="7" xfId="18" applyFont="1" applyBorder="1" applyAlignment="1">
      <alignment vertical="center"/>
      <protection/>
    </xf>
    <xf numFmtId="0" fontId="9" fillId="0" borderId="8" xfId="18" applyFont="1" applyBorder="1" applyAlignment="1">
      <alignment vertical="center"/>
      <protection/>
    </xf>
    <xf numFmtId="0" fontId="9" fillId="0" borderId="2" xfId="18" applyFont="1" applyBorder="1" applyAlignment="1">
      <alignment vertical="center"/>
      <protection/>
    </xf>
    <xf numFmtId="3" fontId="9" fillId="0" borderId="2" xfId="18" applyNumberFormat="1" applyFont="1" applyBorder="1" applyAlignment="1">
      <alignment horizontal="center" vertical="center"/>
      <protection/>
    </xf>
    <xf numFmtId="4" fontId="9" fillId="0" borderId="2" xfId="18" applyNumberFormat="1" applyFont="1" applyBorder="1" applyAlignment="1">
      <alignment vertical="center"/>
      <protection/>
    </xf>
    <xf numFmtId="0" fontId="9" fillId="0" borderId="9" xfId="18" applyFont="1" applyBorder="1" applyAlignment="1">
      <alignment vertical="center"/>
      <protection/>
    </xf>
    <xf numFmtId="0" fontId="9" fillId="0" borderId="2" xfId="18" applyNumberFormat="1" applyFont="1" applyBorder="1" applyAlignment="1">
      <alignment horizontal="center" vertical="center"/>
      <protection/>
    </xf>
    <xf numFmtId="4" fontId="6" fillId="0" borderId="2" xfId="18" applyNumberFormat="1" applyFont="1" applyBorder="1" applyAlignment="1">
      <alignment vertical="center"/>
      <protection/>
    </xf>
    <xf numFmtId="0" fontId="9" fillId="0" borderId="8" xfId="18" applyNumberFormat="1" applyFont="1" applyBorder="1" applyAlignment="1">
      <alignment horizontal="center" vertical="center"/>
      <protection/>
    </xf>
    <xf numFmtId="4" fontId="6" fillId="0" borderId="8" xfId="18" applyNumberFormat="1" applyFont="1" applyBorder="1" applyAlignment="1">
      <alignment vertical="center"/>
      <protection/>
    </xf>
    <xf numFmtId="4" fontId="9" fillId="0" borderId="8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3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vertical="center"/>
      <protection/>
    </xf>
    <xf numFmtId="4" fontId="12" fillId="0" borderId="1" xfId="18" applyNumberFormat="1" applyFont="1" applyBorder="1" applyAlignment="1">
      <alignment vertical="center"/>
      <protection/>
    </xf>
    <xf numFmtId="0" fontId="13" fillId="0" borderId="1" xfId="18" applyFont="1" applyBorder="1" applyAlignment="1">
      <alignment vertical="center"/>
      <protection/>
    </xf>
    <xf numFmtId="4" fontId="6" fillId="0" borderId="10" xfId="18" applyNumberFormat="1" applyFont="1" applyBorder="1" applyAlignment="1">
      <alignment vertical="center"/>
      <protection/>
    </xf>
    <xf numFmtId="0" fontId="11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right"/>
      <protection/>
    </xf>
    <xf numFmtId="0" fontId="9" fillId="0" borderId="4" xfId="18" applyFont="1" applyBorder="1" applyAlignment="1">
      <alignment horizontal="center" vertical="center"/>
      <protection/>
    </xf>
    <xf numFmtId="0" fontId="6" fillId="0" borderId="6" xfId="18" applyFont="1" applyFill="1" applyBorder="1" applyAlignment="1">
      <alignment horizontal="center" vertical="center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12" fillId="0" borderId="6" xfId="18" applyFont="1" applyBorder="1" applyAlignment="1">
      <alignment horizontal="center" vertical="center"/>
      <protection/>
    </xf>
    <xf numFmtId="0" fontId="12" fillId="0" borderId="11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vertical="center"/>
      <protection/>
    </xf>
    <xf numFmtId="0" fontId="9" fillId="0" borderId="4" xfId="18" applyFont="1" applyBorder="1" applyAlignment="1">
      <alignment vertical="center"/>
      <protection/>
    </xf>
    <xf numFmtId="0" fontId="9" fillId="0" borderId="13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3" fillId="0" borderId="10" xfId="18" applyFont="1" applyBorder="1" applyAlignment="1">
      <alignment horizontal="center" vertical="center"/>
      <protection/>
    </xf>
    <xf numFmtId="0" fontId="13" fillId="0" borderId="4" xfId="18" applyFont="1" applyBorder="1" applyAlignment="1">
      <alignment horizontal="center" vertical="center"/>
      <protection/>
    </xf>
    <xf numFmtId="0" fontId="13" fillId="0" borderId="5" xfId="18" applyFont="1" applyBorder="1" applyAlignment="1">
      <alignment horizontal="center" vertical="center"/>
      <protection/>
    </xf>
    <xf numFmtId="0" fontId="6" fillId="0" borderId="6" xfId="18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/>
      <protection/>
    </xf>
    <xf numFmtId="0" fontId="9" fillId="0" borderId="0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6" fillId="0" borderId="4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15" xfId="18" applyFont="1" applyFill="1" applyBorder="1" applyAlignment="1">
      <alignment horizontal="center"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6" fillId="0" borderId="13" xfId="18" applyFont="1" applyFill="1" applyBorder="1" applyAlignment="1">
      <alignment horizontal="center" vertical="center"/>
      <protection/>
    </xf>
    <xf numFmtId="0" fontId="9" fillId="0" borderId="3" xfId="18" applyFont="1" applyBorder="1" applyAlignment="1">
      <alignment horizontal="left" vertical="center"/>
      <protection/>
    </xf>
    <xf numFmtId="0" fontId="9" fillId="0" borderId="4" xfId="18" applyFont="1" applyBorder="1" applyAlignment="1">
      <alignment horizontal="left" vertical="center"/>
      <protection/>
    </xf>
    <xf numFmtId="0" fontId="9" fillId="0" borderId="5" xfId="18" applyFont="1" applyBorder="1" applyAlignment="1">
      <alignment horizontal="left" vertical="center"/>
      <protection/>
    </xf>
    <xf numFmtId="0" fontId="9" fillId="0" borderId="14" xfId="18" applyFont="1" applyBorder="1" applyAlignment="1">
      <alignment horizontal="left" vertical="center"/>
      <protection/>
    </xf>
    <xf numFmtId="0" fontId="9" fillId="0" borderId="0" xfId="18" applyFont="1" applyBorder="1" applyAlignment="1">
      <alignment horizontal="left" vertical="center"/>
      <protection/>
    </xf>
    <xf numFmtId="0" fontId="9" fillId="0" borderId="12" xfId="18" applyFont="1" applyBorder="1" applyAlignment="1">
      <alignment horizontal="left" vertical="center"/>
      <protection/>
    </xf>
    <xf numFmtId="0" fontId="13" fillId="0" borderId="6" xfId="18" applyFont="1" applyBorder="1" applyAlignment="1">
      <alignment horizontal="center" vertical="center"/>
      <protection/>
    </xf>
    <xf numFmtId="0" fontId="13" fillId="0" borderId="11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9" fillId="0" borderId="17" xfId="18" applyFont="1" applyBorder="1" applyAlignment="1">
      <alignment horizontal="left" vertical="center"/>
      <protection/>
    </xf>
    <xf numFmtId="0" fontId="9" fillId="0" borderId="18" xfId="18" applyFont="1" applyBorder="1" applyAlignment="1">
      <alignment horizontal="left" vertical="center"/>
      <protection/>
    </xf>
    <xf numFmtId="0" fontId="9" fillId="0" borderId="19" xfId="18" applyFont="1" applyBorder="1" applyAlignment="1">
      <alignment horizontal="left" vertical="center"/>
      <protection/>
    </xf>
    <xf numFmtId="0" fontId="9" fillId="0" borderId="20" xfId="18" applyFont="1" applyBorder="1" applyAlignment="1">
      <alignment horizontal="center" vertical="center"/>
      <protection/>
    </xf>
    <xf numFmtId="0" fontId="9" fillId="0" borderId="21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10" fillId="0" borderId="0" xfId="18" applyFont="1" applyAlignment="1">
      <alignment horizontal="left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22" xfId="18" applyFont="1" applyBorder="1" applyAlignment="1">
      <alignment horizontal="center" vertical="center"/>
      <protection/>
    </xf>
    <xf numFmtId="0" fontId="9" fillId="0" borderId="23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vertical="center"/>
      <protection/>
    </xf>
    <xf numFmtId="0" fontId="9" fillId="0" borderId="17" xfId="18" applyFont="1" applyBorder="1" applyAlignment="1">
      <alignment vertical="center"/>
      <protection/>
    </xf>
    <xf numFmtId="0" fontId="9" fillId="0" borderId="18" xfId="18" applyFont="1" applyBorder="1" applyAlignment="1">
      <alignment vertical="center"/>
      <protection/>
    </xf>
    <xf numFmtId="0" fontId="9" fillId="0" borderId="19" xfId="18" applyFont="1" applyBorder="1" applyAlignment="1">
      <alignment vertical="center"/>
      <protection/>
    </xf>
    <xf numFmtId="0" fontId="9" fillId="0" borderId="5" xfId="18" applyFon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120" zoomScaleNormal="108" zoomScaleSheetLayoutView="120" workbookViewId="0" topLeftCell="H1">
      <selection activeCell="I2" sqref="I2:N2"/>
    </sheetView>
  </sheetViews>
  <sheetFormatPr defaultColWidth="9.00390625" defaultRowHeight="12.75"/>
  <cols>
    <col min="1" max="1" width="3.625" style="1" bestFit="1" customWidth="1"/>
    <col min="2" max="2" width="22.125" style="1" customWidth="1"/>
    <col min="3" max="3" width="12.875" style="1" customWidth="1"/>
    <col min="4" max="4" width="10.375" style="1" customWidth="1"/>
    <col min="5" max="5" width="11.75390625" style="1" customWidth="1"/>
    <col min="6" max="6" width="11.25390625" style="1" customWidth="1"/>
    <col min="7" max="7" width="11.00390625" style="1" customWidth="1"/>
    <col min="8" max="10" width="10.75390625" style="1" customWidth="1"/>
    <col min="11" max="11" width="11.75390625" style="1" customWidth="1"/>
    <col min="12" max="12" width="12.375" style="1" customWidth="1"/>
    <col min="13" max="13" width="11.125" style="1" customWidth="1"/>
    <col min="14" max="14" width="10.75390625" style="1" customWidth="1"/>
    <col min="15" max="15" width="11.125" style="1" bestFit="1" customWidth="1"/>
    <col min="16" max="16384" width="10.25390625" style="1" customWidth="1"/>
  </cols>
  <sheetData>
    <row r="1" spans="9:14" ht="12.75">
      <c r="I1" s="36" t="s">
        <v>73</v>
      </c>
      <c r="J1" s="36"/>
      <c r="K1" s="36"/>
      <c r="L1" s="36"/>
      <c r="M1" s="36"/>
      <c r="N1" s="36"/>
    </row>
    <row r="2" spans="9:14" ht="15.75" customHeight="1">
      <c r="I2" s="36" t="s">
        <v>76</v>
      </c>
      <c r="J2" s="36"/>
      <c r="K2" s="36"/>
      <c r="L2" s="36"/>
      <c r="M2" s="36"/>
      <c r="N2" s="36"/>
    </row>
    <row r="3" spans="9:14" ht="15.75" customHeight="1">
      <c r="I3" s="36" t="s">
        <v>74</v>
      </c>
      <c r="J3" s="36"/>
      <c r="K3" s="36"/>
      <c r="L3" s="36"/>
      <c r="M3" s="36"/>
      <c r="N3" s="36"/>
    </row>
    <row r="4" spans="9:14" ht="15.75" customHeight="1">
      <c r="I4" s="36" t="s">
        <v>75</v>
      </c>
      <c r="J4" s="36"/>
      <c r="K4" s="36"/>
      <c r="L4" s="36"/>
      <c r="M4" s="36"/>
      <c r="N4" s="36"/>
    </row>
    <row r="5" spans="9:14" ht="7.5" customHeight="1">
      <c r="I5" s="7"/>
      <c r="J5" s="7"/>
      <c r="K5" s="7"/>
      <c r="L5" s="7"/>
      <c r="M5" s="7"/>
      <c r="N5" s="7"/>
    </row>
    <row r="6" spans="1:14" ht="39" customHeight="1">
      <c r="A6" s="35" t="s">
        <v>63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1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6" customHeight="1">
      <c r="A8" s="78" t="s">
        <v>0</v>
      </c>
      <c r="B8" s="78" t="s">
        <v>1</v>
      </c>
      <c r="C8" s="72" t="s">
        <v>2</v>
      </c>
      <c r="D8" s="72" t="s">
        <v>21</v>
      </c>
      <c r="E8" s="58" t="s">
        <v>53</v>
      </c>
      <c r="F8" s="59"/>
      <c r="G8" s="59"/>
      <c r="H8" s="59"/>
      <c r="I8" s="59"/>
      <c r="J8" s="59"/>
      <c r="K8" s="59"/>
      <c r="L8" s="59"/>
      <c r="M8" s="59"/>
      <c r="N8" s="60"/>
    </row>
    <row r="9" spans="1:14" ht="9" customHeight="1">
      <c r="A9" s="78"/>
      <c r="B9" s="78"/>
      <c r="C9" s="72"/>
      <c r="D9" s="72"/>
      <c r="E9" s="61"/>
      <c r="F9" s="62"/>
      <c r="G9" s="62"/>
      <c r="H9" s="62"/>
      <c r="I9" s="62"/>
      <c r="J9" s="62"/>
      <c r="K9" s="62"/>
      <c r="L9" s="62"/>
      <c r="M9" s="62"/>
      <c r="N9" s="63"/>
    </row>
    <row r="10" spans="1:14" ht="13.5" customHeight="1">
      <c r="A10" s="78"/>
      <c r="B10" s="78"/>
      <c r="C10" s="72"/>
      <c r="D10" s="72"/>
      <c r="E10" s="72" t="s">
        <v>54</v>
      </c>
      <c r="F10" s="78" t="s">
        <v>24</v>
      </c>
      <c r="G10" s="78"/>
      <c r="H10" s="78"/>
      <c r="I10" s="78"/>
      <c r="J10" s="78"/>
      <c r="K10" s="78" t="s">
        <v>3</v>
      </c>
      <c r="L10" s="78"/>
      <c r="M10" s="78"/>
      <c r="N10" s="78"/>
    </row>
    <row r="11" spans="1:14" ht="14.25" customHeight="1">
      <c r="A11" s="78"/>
      <c r="B11" s="78"/>
      <c r="C11" s="72"/>
      <c r="D11" s="72"/>
      <c r="E11" s="72"/>
      <c r="F11" s="72" t="s">
        <v>27</v>
      </c>
      <c r="G11" s="38" t="s">
        <v>4</v>
      </c>
      <c r="H11" s="39"/>
      <c r="I11" s="39"/>
      <c r="J11" s="40"/>
      <c r="K11" s="72" t="s">
        <v>28</v>
      </c>
      <c r="L11" s="72" t="s">
        <v>4</v>
      </c>
      <c r="M11" s="72"/>
      <c r="N11" s="72"/>
    </row>
    <row r="12" spans="1:14" ht="54.75" customHeight="1">
      <c r="A12" s="78"/>
      <c r="B12" s="78"/>
      <c r="C12" s="72"/>
      <c r="D12" s="72"/>
      <c r="E12" s="72"/>
      <c r="F12" s="72"/>
      <c r="G12" s="6" t="s">
        <v>22</v>
      </c>
      <c r="H12" s="6" t="s">
        <v>23</v>
      </c>
      <c r="I12" s="6" t="s">
        <v>5</v>
      </c>
      <c r="J12" s="6" t="s">
        <v>25</v>
      </c>
      <c r="K12" s="72"/>
      <c r="L12" s="6" t="s">
        <v>6</v>
      </c>
      <c r="M12" s="6" t="s">
        <v>5</v>
      </c>
      <c r="N12" s="6" t="s">
        <v>7</v>
      </c>
    </row>
    <row r="13" spans="1:14" ht="11.2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</row>
    <row r="14" spans="1:14" ht="23.25" customHeight="1">
      <c r="A14" s="30" t="s">
        <v>59</v>
      </c>
      <c r="B14" s="70" t="s">
        <v>60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71"/>
    </row>
    <row r="15" spans="1:14" s="2" customFormat="1" ht="14.25" customHeight="1">
      <c r="A15" s="14">
        <v>1</v>
      </c>
      <c r="B15" s="15" t="s">
        <v>8</v>
      </c>
      <c r="C15" s="53" t="s">
        <v>9</v>
      </c>
      <c r="D15" s="57"/>
      <c r="E15" s="17">
        <f>F15+K15</f>
        <v>9845623</v>
      </c>
      <c r="F15" s="17">
        <f>SUM(G15:J15)</f>
        <v>2810730</v>
      </c>
      <c r="G15" s="17">
        <f>G20+G25+G30</f>
        <v>777271</v>
      </c>
      <c r="H15" s="17">
        <f>H20+H25+H30</f>
        <v>0</v>
      </c>
      <c r="I15" s="17">
        <f>I20+I25+I30</f>
        <v>982000</v>
      </c>
      <c r="J15" s="17">
        <f>J20+J25+J30</f>
        <v>1051459</v>
      </c>
      <c r="K15" s="17">
        <f>SUM(L15:N15)</f>
        <v>7034893</v>
      </c>
      <c r="L15" s="17">
        <f>L20+L25+L30</f>
        <v>0</v>
      </c>
      <c r="M15" s="17">
        <f>M20+M25+M30</f>
        <v>0</v>
      </c>
      <c r="N15" s="17">
        <f>N20+N25+N30</f>
        <v>7034893</v>
      </c>
    </row>
    <row r="16" spans="1:14" ht="14.25" customHeight="1">
      <c r="A16" s="80" t="s">
        <v>10</v>
      </c>
      <c r="B16" s="18" t="s">
        <v>11</v>
      </c>
      <c r="C16" s="67" t="s">
        <v>37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ht="15" customHeight="1">
      <c r="A17" s="81"/>
      <c r="B17" s="19" t="s">
        <v>12</v>
      </c>
      <c r="C17" s="67" t="s">
        <v>38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spans="1:14" ht="14.25" customHeight="1">
      <c r="A18" s="81"/>
      <c r="B18" s="19" t="s">
        <v>13</v>
      </c>
      <c r="C18" s="67" t="s">
        <v>39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ht="14.25" customHeight="1">
      <c r="A19" s="81"/>
      <c r="B19" s="19" t="s">
        <v>14</v>
      </c>
      <c r="C19" s="73" t="s">
        <v>40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5" ht="12.75">
      <c r="A20" s="82"/>
      <c r="B20" s="20" t="s">
        <v>15</v>
      </c>
      <c r="C20" s="9">
        <v>312</v>
      </c>
      <c r="D20" s="21" t="s">
        <v>43</v>
      </c>
      <c r="E20" s="22">
        <f>F20+K20</f>
        <v>5148943</v>
      </c>
      <c r="F20" s="22">
        <f>SUM(G20:J20)</f>
        <v>2113079</v>
      </c>
      <c r="G20" s="22">
        <v>746620</v>
      </c>
      <c r="H20" s="22"/>
      <c r="I20" s="22">
        <v>315000</v>
      </c>
      <c r="J20" s="22">
        <v>1051459</v>
      </c>
      <c r="K20" s="22">
        <f>SUM(L20:N20)</f>
        <v>3035864</v>
      </c>
      <c r="L20" s="22"/>
      <c r="M20" s="22"/>
      <c r="N20" s="22">
        <v>3035864</v>
      </c>
      <c r="O20" s="4"/>
    </row>
    <row r="21" spans="1:14" ht="15" customHeight="1">
      <c r="A21" s="76" t="s">
        <v>16</v>
      </c>
      <c r="B21" s="23" t="s">
        <v>11</v>
      </c>
      <c r="C21" s="64" t="s">
        <v>33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4" ht="15" customHeight="1">
      <c r="A22" s="77"/>
      <c r="B22" s="19" t="s">
        <v>12</v>
      </c>
      <c r="C22" s="67" t="s">
        <v>34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1:14" ht="15.75" customHeight="1">
      <c r="A23" s="77"/>
      <c r="B23" s="19" t="s">
        <v>13</v>
      </c>
      <c r="C23" s="67" t="s">
        <v>35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ht="15" customHeight="1">
      <c r="A24" s="77"/>
      <c r="B24" s="19" t="s">
        <v>14</v>
      </c>
      <c r="C24" s="73" t="s">
        <v>36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5" ht="12.75" customHeight="1">
      <c r="A25" s="83"/>
      <c r="B25" s="20" t="s">
        <v>15</v>
      </c>
      <c r="C25" s="9">
        <v>312</v>
      </c>
      <c r="D25" s="9" t="s">
        <v>43</v>
      </c>
      <c r="E25" s="22">
        <f>F25+K25</f>
        <v>4618029</v>
      </c>
      <c r="F25" s="22">
        <f>SUM(G25:J25)</f>
        <v>667000</v>
      </c>
      <c r="G25" s="22"/>
      <c r="H25" s="22"/>
      <c r="I25" s="22">
        <v>667000</v>
      </c>
      <c r="J25" s="22"/>
      <c r="K25" s="22">
        <f>SUM(L25:N25)</f>
        <v>3951029</v>
      </c>
      <c r="L25" s="22"/>
      <c r="M25" s="22"/>
      <c r="N25" s="22">
        <v>3951029</v>
      </c>
      <c r="O25" s="4"/>
    </row>
    <row r="26" spans="1:14" s="5" customFormat="1" ht="15" customHeight="1">
      <c r="A26" s="84" t="s">
        <v>17</v>
      </c>
      <c r="B26" s="19" t="s">
        <v>11</v>
      </c>
      <c r="C26" s="10" t="s">
        <v>37</v>
      </c>
      <c r="D26" s="11"/>
      <c r="E26" s="11"/>
      <c r="F26" s="11"/>
      <c r="G26" s="11"/>
      <c r="H26" s="11"/>
      <c r="I26" s="11"/>
      <c r="J26" s="37"/>
      <c r="K26" s="37"/>
      <c r="L26" s="37"/>
      <c r="M26" s="37"/>
      <c r="N26" s="12"/>
    </row>
    <row r="27" spans="1:17" ht="15" customHeight="1">
      <c r="A27" s="77"/>
      <c r="B27" s="19" t="s">
        <v>12</v>
      </c>
      <c r="C27" s="67" t="s">
        <v>38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Q27" s="4"/>
    </row>
    <row r="28" spans="1:14" ht="15" customHeight="1">
      <c r="A28" s="77"/>
      <c r="B28" s="19" t="s">
        <v>13</v>
      </c>
      <c r="C28" s="67" t="s">
        <v>41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</row>
    <row r="29" spans="1:14" ht="15.75" customHeight="1">
      <c r="A29" s="77"/>
      <c r="B29" s="19" t="s">
        <v>14</v>
      </c>
      <c r="C29" s="73" t="s">
        <v>58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</row>
    <row r="30" spans="1:15" ht="14.25" customHeight="1">
      <c r="A30" s="83"/>
      <c r="B30" s="20" t="s">
        <v>15</v>
      </c>
      <c r="C30" s="24" t="s">
        <v>42</v>
      </c>
      <c r="D30" s="9" t="s">
        <v>44</v>
      </c>
      <c r="E30" s="22">
        <f>F30+K30</f>
        <v>78651</v>
      </c>
      <c r="F30" s="22">
        <f>SUM(G30:J30)</f>
        <v>30651</v>
      </c>
      <c r="G30" s="22">
        <v>30651</v>
      </c>
      <c r="H30" s="22"/>
      <c r="I30" s="22"/>
      <c r="J30" s="22"/>
      <c r="K30" s="22">
        <f>SUM(L30:N30)</f>
        <v>48000</v>
      </c>
      <c r="L30" s="22"/>
      <c r="M30" s="22"/>
      <c r="N30" s="22">
        <v>48000</v>
      </c>
      <c r="O30" s="4"/>
    </row>
    <row r="31" spans="1:14" ht="14.25" customHeight="1">
      <c r="A31" s="14">
        <v>2</v>
      </c>
      <c r="B31" s="15" t="s">
        <v>18</v>
      </c>
      <c r="C31" s="53" t="s">
        <v>9</v>
      </c>
      <c r="D31" s="57"/>
      <c r="E31" s="17">
        <f>F31+K31</f>
        <v>1645639</v>
      </c>
      <c r="F31" s="17">
        <f>SUM(G31:J31)</f>
        <v>413068</v>
      </c>
      <c r="G31" s="17">
        <f>G36+G41+G46+G51</f>
        <v>20561</v>
      </c>
      <c r="H31" s="17">
        <f>H36+H41+H46+H51</f>
        <v>392507</v>
      </c>
      <c r="I31" s="17">
        <f>I36+I41+I46+I51</f>
        <v>0</v>
      </c>
      <c r="J31" s="17">
        <f>J36+J41+J46+J51</f>
        <v>0</v>
      </c>
      <c r="K31" s="17">
        <f>SUM(L31:N31)</f>
        <v>1232571</v>
      </c>
      <c r="L31" s="17">
        <f>L36+L41+L46+L51</f>
        <v>0</v>
      </c>
      <c r="M31" s="17">
        <f>M36+M41+M46+M51</f>
        <v>0</v>
      </c>
      <c r="N31" s="17">
        <f>N36+N41+N46+N51</f>
        <v>1232571</v>
      </c>
    </row>
    <row r="32" spans="1:14" ht="15" customHeight="1">
      <c r="A32" s="76" t="s">
        <v>19</v>
      </c>
      <c r="B32" s="18" t="s">
        <v>11</v>
      </c>
      <c r="C32" s="67" t="s">
        <v>37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spans="1:14" ht="15" customHeight="1">
      <c r="A33" s="77"/>
      <c r="B33" s="19" t="s">
        <v>12</v>
      </c>
      <c r="C33" s="67" t="s">
        <v>29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</row>
    <row r="34" spans="1:14" ht="15" customHeight="1">
      <c r="A34" s="77"/>
      <c r="B34" s="19" t="s">
        <v>13</v>
      </c>
      <c r="C34" s="67" t="s">
        <v>30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1:15" ht="14.25" customHeight="1">
      <c r="A35" s="77"/>
      <c r="B35" s="19" t="s">
        <v>14</v>
      </c>
      <c r="C35" s="73" t="s">
        <v>31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4"/>
    </row>
    <row r="36" spans="1:15" s="2" customFormat="1" ht="15" customHeight="1">
      <c r="A36" s="77"/>
      <c r="B36" s="20" t="s">
        <v>15</v>
      </c>
      <c r="C36" s="9">
        <v>23</v>
      </c>
      <c r="D36" s="9" t="s">
        <v>45</v>
      </c>
      <c r="E36" s="25">
        <f>F36+K36</f>
        <v>119825</v>
      </c>
      <c r="F36" s="22">
        <f>SUM(G36:J36)</f>
        <v>40884</v>
      </c>
      <c r="G36" s="22">
        <v>20561</v>
      </c>
      <c r="H36" s="25">
        <f>16341+3982</f>
        <v>20323</v>
      </c>
      <c r="I36" s="22"/>
      <c r="J36" s="22"/>
      <c r="K36" s="22">
        <f>SUM(L36:N36)</f>
        <v>78941</v>
      </c>
      <c r="L36" s="22"/>
      <c r="M36" s="22"/>
      <c r="N36" s="25">
        <f>63473+15468</f>
        <v>78941</v>
      </c>
      <c r="O36" s="3"/>
    </row>
    <row r="37" spans="1:15" s="2" customFormat="1" ht="15" customHeight="1">
      <c r="A37" s="76" t="s">
        <v>20</v>
      </c>
      <c r="B37" s="23" t="s">
        <v>11</v>
      </c>
      <c r="C37" s="45" t="s">
        <v>48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89"/>
      <c r="O37" s="3"/>
    </row>
    <row r="38" spans="1:15" s="2" customFormat="1" ht="15.75" customHeight="1">
      <c r="A38" s="77"/>
      <c r="B38" s="19" t="s">
        <v>12</v>
      </c>
      <c r="C38" s="48" t="s">
        <v>51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85"/>
      <c r="O38" s="3"/>
    </row>
    <row r="39" spans="1:15" s="2" customFormat="1" ht="15" customHeight="1">
      <c r="A39" s="77"/>
      <c r="B39" s="19" t="s">
        <v>13</v>
      </c>
      <c r="C39" s="48" t="s">
        <v>52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85"/>
      <c r="O39" s="3"/>
    </row>
    <row r="40" spans="1:15" s="2" customFormat="1" ht="15" customHeight="1">
      <c r="A40" s="77"/>
      <c r="B40" s="19" t="s">
        <v>14</v>
      </c>
      <c r="C40" s="86" t="s">
        <v>49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3"/>
    </row>
    <row r="41" spans="1:15" s="2" customFormat="1" ht="15" customHeight="1">
      <c r="A41" s="83"/>
      <c r="B41" s="20" t="s">
        <v>15</v>
      </c>
      <c r="C41" s="9">
        <v>21</v>
      </c>
      <c r="D41" s="9" t="s">
        <v>50</v>
      </c>
      <c r="E41" s="22">
        <f>F41+K41</f>
        <v>54001</v>
      </c>
      <c r="F41" s="22">
        <f>SUM(G41:J41)</f>
        <v>0</v>
      </c>
      <c r="G41" s="22"/>
      <c r="H41" s="22"/>
      <c r="I41" s="22"/>
      <c r="J41" s="22"/>
      <c r="K41" s="22">
        <f>SUM(L41:N41)</f>
        <v>54001</v>
      </c>
      <c r="L41" s="22"/>
      <c r="M41" s="22"/>
      <c r="N41" s="22">
        <v>54001</v>
      </c>
      <c r="O41" s="3"/>
    </row>
    <row r="42" spans="1:15" s="2" customFormat="1" ht="14.25" customHeight="1">
      <c r="A42" s="76" t="s">
        <v>47</v>
      </c>
      <c r="B42" s="23" t="s">
        <v>11</v>
      </c>
      <c r="C42" s="45" t="s">
        <v>48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89"/>
      <c r="O42" s="3"/>
    </row>
    <row r="43" spans="1:15" s="2" customFormat="1" ht="14.25" customHeight="1">
      <c r="A43" s="77"/>
      <c r="B43" s="19" t="s">
        <v>12</v>
      </c>
      <c r="C43" s="48" t="s">
        <v>51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85"/>
      <c r="O43" s="3"/>
    </row>
    <row r="44" spans="1:15" s="2" customFormat="1" ht="15" customHeight="1">
      <c r="A44" s="77"/>
      <c r="B44" s="19" t="s">
        <v>13</v>
      </c>
      <c r="C44" s="67" t="s">
        <v>56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3"/>
    </row>
    <row r="45" spans="1:15" s="2" customFormat="1" ht="15" customHeight="1">
      <c r="A45" s="77"/>
      <c r="B45" s="19" t="s">
        <v>14</v>
      </c>
      <c r="C45" s="73" t="s">
        <v>57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3"/>
    </row>
    <row r="46" spans="1:15" s="2" customFormat="1" ht="15.75" customHeight="1">
      <c r="A46" s="83"/>
      <c r="B46" s="20" t="s">
        <v>15</v>
      </c>
      <c r="C46" s="9">
        <v>21</v>
      </c>
      <c r="D46" s="9" t="s">
        <v>50</v>
      </c>
      <c r="E46" s="22">
        <f>F46+K46</f>
        <v>306931</v>
      </c>
      <c r="F46" s="22">
        <f>SUM(G46:J46)</f>
        <v>0</v>
      </c>
      <c r="G46" s="22"/>
      <c r="H46" s="22"/>
      <c r="I46" s="22"/>
      <c r="J46" s="22"/>
      <c r="K46" s="22">
        <f>SUM(L46:N46)</f>
        <v>306931</v>
      </c>
      <c r="L46" s="22"/>
      <c r="M46" s="22"/>
      <c r="N46" s="22">
        <v>306931</v>
      </c>
      <c r="O46" s="3"/>
    </row>
    <row r="47" spans="1:14" s="2" customFormat="1" ht="16.5" customHeight="1">
      <c r="A47" s="76" t="s">
        <v>55</v>
      </c>
      <c r="B47" s="18" t="s">
        <v>11</v>
      </c>
      <c r="C47" s="67" t="s">
        <v>37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spans="1:14" s="2" customFormat="1" ht="15" customHeight="1">
      <c r="A48" s="77"/>
      <c r="B48" s="19" t="s">
        <v>12</v>
      </c>
      <c r="C48" s="67" t="s">
        <v>29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</row>
    <row r="49" spans="1:14" s="2" customFormat="1" ht="15" customHeight="1">
      <c r="A49" s="77"/>
      <c r="B49" s="19" t="s">
        <v>13</v>
      </c>
      <c r="C49" s="67" t="s">
        <v>30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</row>
    <row r="50" spans="1:14" s="2" customFormat="1" ht="15.75" customHeight="1">
      <c r="A50" s="77"/>
      <c r="B50" s="19" t="s">
        <v>14</v>
      </c>
      <c r="C50" s="73" t="s">
        <v>32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</row>
    <row r="51" spans="1:15" s="2" customFormat="1" ht="15.75" customHeight="1">
      <c r="A51" s="77"/>
      <c r="B51" s="19" t="s">
        <v>15</v>
      </c>
      <c r="C51" s="26">
        <v>23</v>
      </c>
      <c r="D51" s="26" t="s">
        <v>46</v>
      </c>
      <c r="E51" s="27">
        <f>F51+K51</f>
        <v>1164882</v>
      </c>
      <c r="F51" s="28">
        <f>SUM(G51:J51)</f>
        <v>372184</v>
      </c>
      <c r="G51" s="28">
        <v>0</v>
      </c>
      <c r="H51" s="27">
        <f>310558+61626</f>
        <v>372184</v>
      </c>
      <c r="I51" s="28"/>
      <c r="J51" s="28"/>
      <c r="K51" s="22">
        <f>SUM(L51:N51)</f>
        <v>792698</v>
      </c>
      <c r="L51" s="28"/>
      <c r="M51" s="28"/>
      <c r="N51" s="27">
        <f>661442+131256</f>
        <v>792698</v>
      </c>
      <c r="O51" s="3"/>
    </row>
    <row r="52" spans="1:15" s="2" customFormat="1" ht="17.25" customHeight="1">
      <c r="A52" s="56" t="s">
        <v>69</v>
      </c>
      <c r="B52" s="56"/>
      <c r="C52" s="53" t="s">
        <v>9</v>
      </c>
      <c r="D52" s="57"/>
      <c r="E52" s="17">
        <f aca="true" t="shared" si="0" ref="E52:N52">E15+E31</f>
        <v>11491262</v>
      </c>
      <c r="F52" s="17">
        <f>F15+F31</f>
        <v>3223798</v>
      </c>
      <c r="G52" s="17">
        <f t="shared" si="0"/>
        <v>797832</v>
      </c>
      <c r="H52" s="17">
        <f t="shared" si="0"/>
        <v>392507</v>
      </c>
      <c r="I52" s="17">
        <f t="shared" si="0"/>
        <v>982000</v>
      </c>
      <c r="J52" s="17">
        <f t="shared" si="0"/>
        <v>1051459</v>
      </c>
      <c r="K52" s="17">
        <f t="shared" si="0"/>
        <v>8267464</v>
      </c>
      <c r="L52" s="17">
        <f t="shared" si="0"/>
        <v>0</v>
      </c>
      <c r="M52" s="17">
        <f t="shared" si="0"/>
        <v>0</v>
      </c>
      <c r="N52" s="17">
        <f t="shared" si="0"/>
        <v>8267464</v>
      </c>
      <c r="O52" s="3"/>
    </row>
    <row r="53" spans="1:14" s="2" customFormat="1" ht="24.75" customHeight="1">
      <c r="A53" s="33" t="s">
        <v>61</v>
      </c>
      <c r="B53" s="50" t="s">
        <v>62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52"/>
    </row>
    <row r="54" spans="1:14" s="2" customFormat="1" ht="17.25" customHeight="1">
      <c r="A54" s="16">
        <v>1</v>
      </c>
      <c r="B54" s="15" t="s">
        <v>18</v>
      </c>
      <c r="C54" s="53" t="s">
        <v>9</v>
      </c>
      <c r="D54" s="54"/>
      <c r="E54" s="34">
        <f>F54+K54</f>
        <v>119366</v>
      </c>
      <c r="F54" s="34">
        <f>SUM(G54:J54)</f>
        <v>0</v>
      </c>
      <c r="G54" s="34"/>
      <c r="H54" s="34"/>
      <c r="I54" s="34"/>
      <c r="J54" s="34"/>
      <c r="K54" s="34">
        <f>SUM(L54:N54)</f>
        <v>119366</v>
      </c>
      <c r="L54" s="34"/>
      <c r="M54" s="34"/>
      <c r="N54" s="34">
        <f>N57+N60</f>
        <v>119366</v>
      </c>
    </row>
    <row r="55" spans="1:14" s="2" customFormat="1" ht="17.25" customHeight="1">
      <c r="A55" s="43" t="s">
        <v>10</v>
      </c>
      <c r="B55" s="23" t="s">
        <v>64</v>
      </c>
      <c r="C55" s="45" t="s">
        <v>65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s="2" customFormat="1" ht="17.25" customHeight="1">
      <c r="A56" s="44"/>
      <c r="B56" s="18" t="s">
        <v>11</v>
      </c>
      <c r="C56" s="48" t="s">
        <v>66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5" s="2" customFormat="1" ht="17.25" customHeight="1">
      <c r="A57" s="44"/>
      <c r="B57" s="19" t="s">
        <v>15</v>
      </c>
      <c r="C57" s="9" t="s">
        <v>9</v>
      </c>
      <c r="D57" s="9" t="s">
        <v>72</v>
      </c>
      <c r="E57" s="22">
        <f>F57+K57</f>
        <v>73681</v>
      </c>
      <c r="F57" s="22">
        <f>SUM(G57:J57)</f>
        <v>0</v>
      </c>
      <c r="G57" s="22"/>
      <c r="H57" s="22"/>
      <c r="I57" s="22"/>
      <c r="J57" s="22"/>
      <c r="K57" s="22">
        <f>SUM(L57:N57)</f>
        <v>73681</v>
      </c>
      <c r="L57" s="22"/>
      <c r="M57" s="22"/>
      <c r="N57" s="22">
        <v>73681</v>
      </c>
      <c r="O57" s="3"/>
    </row>
    <row r="58" spans="1:14" ht="18" customHeight="1">
      <c r="A58" s="43" t="s">
        <v>16</v>
      </c>
      <c r="B58" s="23" t="s">
        <v>64</v>
      </c>
      <c r="C58" s="48" t="s">
        <v>67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8.75" customHeight="1">
      <c r="A59" s="44"/>
      <c r="B59" s="18" t="s">
        <v>11</v>
      </c>
      <c r="C59" s="48" t="s">
        <v>68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8" customHeight="1">
      <c r="A60" s="47"/>
      <c r="B60" s="20" t="s">
        <v>15</v>
      </c>
      <c r="C60" s="9" t="s">
        <v>9</v>
      </c>
      <c r="D60" s="9" t="s">
        <v>72</v>
      </c>
      <c r="E60" s="22">
        <f>F60+K60</f>
        <v>45685</v>
      </c>
      <c r="F60" s="22">
        <f>SUM(G60:J60)</f>
        <v>0</v>
      </c>
      <c r="G60" s="22"/>
      <c r="H60" s="22"/>
      <c r="I60" s="22"/>
      <c r="J60" s="22"/>
      <c r="K60" s="22">
        <f>SUM(L60:N60)</f>
        <v>45685</v>
      </c>
      <c r="L60" s="22"/>
      <c r="M60" s="22"/>
      <c r="N60" s="22">
        <v>45685</v>
      </c>
    </row>
    <row r="61" spans="1:14" ht="21.75" customHeight="1">
      <c r="A61" s="56" t="s">
        <v>70</v>
      </c>
      <c r="B61" s="56"/>
      <c r="C61" s="53" t="s">
        <v>9</v>
      </c>
      <c r="D61" s="57"/>
      <c r="E61" s="17">
        <f>E54</f>
        <v>119366</v>
      </c>
      <c r="F61" s="17">
        <f>F54</f>
        <v>0</v>
      </c>
      <c r="G61" s="17"/>
      <c r="H61" s="17"/>
      <c r="I61" s="17"/>
      <c r="J61" s="17"/>
      <c r="K61" s="17">
        <f>K54</f>
        <v>119366</v>
      </c>
      <c r="L61" s="17"/>
      <c r="M61" s="17"/>
      <c r="N61" s="17">
        <f>N54</f>
        <v>119366</v>
      </c>
    </row>
    <row r="62" spans="1:14" ht="22.5" customHeight="1">
      <c r="A62" s="31" t="s">
        <v>71</v>
      </c>
      <c r="B62" s="31"/>
      <c r="C62" s="41" t="s">
        <v>9</v>
      </c>
      <c r="D62" s="42"/>
      <c r="E62" s="32">
        <f>E52+E61</f>
        <v>11610628</v>
      </c>
      <c r="F62" s="32">
        <f aca="true" t="shared" si="1" ref="F62:N62">F52+F61</f>
        <v>3223798</v>
      </c>
      <c r="G62" s="32">
        <f t="shared" si="1"/>
        <v>797832</v>
      </c>
      <c r="H62" s="32">
        <f t="shared" si="1"/>
        <v>392507</v>
      </c>
      <c r="I62" s="32">
        <f t="shared" si="1"/>
        <v>982000</v>
      </c>
      <c r="J62" s="32">
        <f t="shared" si="1"/>
        <v>1051459</v>
      </c>
      <c r="K62" s="32">
        <f t="shared" si="1"/>
        <v>8386830</v>
      </c>
      <c r="L62" s="32">
        <f t="shared" si="1"/>
        <v>0</v>
      </c>
      <c r="M62" s="32">
        <f t="shared" si="1"/>
        <v>0</v>
      </c>
      <c r="N62" s="32">
        <f t="shared" si="1"/>
        <v>8386830</v>
      </c>
    </row>
    <row r="63" spans="1:14" s="2" customFormat="1" ht="1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.75">
      <c r="A64" s="79" t="s">
        <v>26</v>
      </c>
      <c r="B64" s="79"/>
      <c r="C64" s="79"/>
      <c r="D64" s="79"/>
      <c r="E64" s="79"/>
      <c r="F64" s="79"/>
      <c r="G64" s="79"/>
      <c r="H64" s="79"/>
      <c r="I64" s="79"/>
      <c r="J64" s="29"/>
      <c r="K64" s="29"/>
      <c r="L64" s="29"/>
      <c r="M64" s="29"/>
      <c r="N64" s="29"/>
    </row>
  </sheetData>
  <mergeCells count="69">
    <mergeCell ref="I3:N3"/>
    <mergeCell ref="I4:N4"/>
    <mergeCell ref="A47:A51"/>
    <mergeCell ref="A42:A46"/>
    <mergeCell ref="C42:N42"/>
    <mergeCell ref="C43:N43"/>
    <mergeCell ref="C44:N44"/>
    <mergeCell ref="C45:N45"/>
    <mergeCell ref="A37:A41"/>
    <mergeCell ref="C37:N37"/>
    <mergeCell ref="C38:N38"/>
    <mergeCell ref="C39:N39"/>
    <mergeCell ref="C40:N40"/>
    <mergeCell ref="C34:N34"/>
    <mergeCell ref="C48:N48"/>
    <mergeCell ref="C49:N49"/>
    <mergeCell ref="C50:N50"/>
    <mergeCell ref="C47:N47"/>
    <mergeCell ref="C18:N18"/>
    <mergeCell ref="A52:B52"/>
    <mergeCell ref="A64:I64"/>
    <mergeCell ref="A16:A20"/>
    <mergeCell ref="A21:A25"/>
    <mergeCell ref="A26:A30"/>
    <mergeCell ref="C16:N16"/>
    <mergeCell ref="C24:N24"/>
    <mergeCell ref="C32:N32"/>
    <mergeCell ref="C33:N33"/>
    <mergeCell ref="A32:A36"/>
    <mergeCell ref="C17:N17"/>
    <mergeCell ref="A8:A12"/>
    <mergeCell ref="B8:B12"/>
    <mergeCell ref="C8:C12"/>
    <mergeCell ref="D8:D12"/>
    <mergeCell ref="K10:N10"/>
    <mergeCell ref="E10:E12"/>
    <mergeCell ref="F10:J10"/>
    <mergeCell ref="F11:F12"/>
    <mergeCell ref="C52:D52"/>
    <mergeCell ref="C31:D31"/>
    <mergeCell ref="L11:N11"/>
    <mergeCell ref="C15:D15"/>
    <mergeCell ref="K11:K12"/>
    <mergeCell ref="C27:N27"/>
    <mergeCell ref="C28:N28"/>
    <mergeCell ref="C29:N29"/>
    <mergeCell ref="C35:N35"/>
    <mergeCell ref="C19:N19"/>
    <mergeCell ref="I1:N1"/>
    <mergeCell ref="I2:N2"/>
    <mergeCell ref="J26:M26"/>
    <mergeCell ref="G11:J11"/>
    <mergeCell ref="A6:N6"/>
    <mergeCell ref="E8:N9"/>
    <mergeCell ref="C21:N21"/>
    <mergeCell ref="C22:N22"/>
    <mergeCell ref="C23:N23"/>
    <mergeCell ref="B14:N14"/>
    <mergeCell ref="B53:N53"/>
    <mergeCell ref="C54:D54"/>
    <mergeCell ref="C56:N56"/>
    <mergeCell ref="A61:B61"/>
    <mergeCell ref="C61:D61"/>
    <mergeCell ref="C62:D62"/>
    <mergeCell ref="A55:A57"/>
    <mergeCell ref="C55:N55"/>
    <mergeCell ref="A58:A60"/>
    <mergeCell ref="C58:N58"/>
    <mergeCell ref="C59:N59"/>
  </mergeCells>
  <printOptions/>
  <pageMargins left="0.25" right="0.25" top="0.26" bottom="0.38" header="0.1968503937007874" footer="0.32"/>
  <pageSetup horizontalDpi="300" verticalDpi="300" orientation="landscape" paperSize="9" scale="85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2007-04-24T07:24:57Z</cp:lastPrinted>
  <dcterms:created xsi:type="dcterms:W3CDTF">2006-11-08T08:33:54Z</dcterms:created>
  <dcterms:modified xsi:type="dcterms:W3CDTF">2007-04-24T09:36:18Z</dcterms:modified>
  <cp:category/>
  <cp:version/>
  <cp:contentType/>
  <cp:contentStatus/>
</cp:coreProperties>
</file>