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3a" sheetId="1" r:id="rId1"/>
  </sheets>
  <definedNames>
    <definedName name="_xlnm.Print_Area" localSheetId="0">'3a'!$A$1:$L$58</definedName>
    <definedName name="_xlnm.Print_Titles" localSheetId="0">'3a'!$6:$11</definedName>
  </definedNames>
  <calcPr fullCalcOnLoad="1"/>
</workbook>
</file>

<file path=xl/sharedStrings.xml><?xml version="1.0" encoding="utf-8"?>
<sst xmlns="http://schemas.openxmlformats.org/spreadsheetml/2006/main" count="189" uniqueCount="117">
  <si>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</si>
  <si>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</si>
  <si>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</si>
  <si>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</si>
  <si>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</si>
  <si>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</si>
  <si>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</si>
  <si>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</si>
  <si>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kredyty
i pożyczki</t>
  </si>
  <si>
    <t>środki wymienione
w art. 5 ust. 1 pkt 2 i 3 u.f.p.</t>
  </si>
  <si>
    <t>1.</t>
  </si>
  <si>
    <t>2.</t>
  </si>
  <si>
    <t>3.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</si>
  <si>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</si>
  <si>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</si>
  <si>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</si>
  <si>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</si>
  <si>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Starostwo Powiatowe</t>
  </si>
  <si>
    <t>6050</t>
  </si>
  <si>
    <t>4.</t>
  </si>
  <si>
    <t>5.</t>
  </si>
  <si>
    <t>6.</t>
  </si>
  <si>
    <t>7.</t>
  </si>
  <si>
    <t>8.</t>
  </si>
  <si>
    <t>9.</t>
  </si>
  <si>
    <t>10.</t>
  </si>
  <si>
    <t>11.</t>
  </si>
  <si>
    <t>Modernizacja Szpitala Śląskiego w Cieszynie</t>
  </si>
  <si>
    <t>12.</t>
  </si>
  <si>
    <t>13.</t>
  </si>
  <si>
    <t>14.</t>
  </si>
  <si>
    <t>Ogółem zadania inwestycyjne</t>
  </si>
  <si>
    <t>Ogółem zakupy inwestycyjne</t>
  </si>
  <si>
    <t>RAZEM WYDATKI MAJĄTKOWE</t>
  </si>
  <si>
    <t>Modernizacja dachu i elewacji budynku LO im. Osuchowskiego w Cieszynie</t>
  </si>
  <si>
    <t>§</t>
  </si>
  <si>
    <t>środki pochodzące
z innych  źródeł</t>
  </si>
  <si>
    <t>dochody            własne jst</t>
  </si>
  <si>
    <t>rok budżetowy 2008 (8+9+10+11)</t>
  </si>
  <si>
    <t>Termomodernizacja obiektów ZSP nr 1 w Cieszynie w tym:</t>
  </si>
  <si>
    <t xml:space="preserve">I etap -termomodernizacja budynków nr 1,2,3 wraz z salą gimasntyczną oraz remontem dachu </t>
  </si>
  <si>
    <t>II etap - termomodernizacja stołówki i internatu wraz z łącznikiem oraz remont dachu na budynku nr 3</t>
  </si>
  <si>
    <t>6060</t>
  </si>
  <si>
    <t>Wymiana stanowisk komputerowych z związku z wprowadzeniem systemu SEKAP</t>
  </si>
  <si>
    <t xml:space="preserve">A. 17 000 000
B.  
C. </t>
  </si>
  <si>
    <t>Rozbudowa szaf teleinformatycznych o przełaczniki sieciowe (switch-e 1 szt)</t>
  </si>
  <si>
    <t>Wymiana UPS-ów w szafach teleinformatycznych (2 szt.)</t>
  </si>
  <si>
    <t>Serwer bazodanowy, pilkowy oraz aplikacyjny dla WN oraz dla projektu SIP</t>
  </si>
  <si>
    <t>Przebudowa drogi 2606 S Goleszów-Hermanice na od. 1,2 km oraz ul. Dominikańskiej w Ustroniu (dokumentacja i wykupy)</t>
  </si>
  <si>
    <t>A.  
 B. 150 000 
 C.</t>
  </si>
  <si>
    <t>Przystosowanie układu komunikacyjnego Skoczowa - przebudowa ul. Bielskiej</t>
  </si>
  <si>
    <t>A.  
 B. 324 000 
 C.</t>
  </si>
  <si>
    <t>Przebudowa drogi łączącej drogę S1 z drogą DK 81 ul. Górecka w Skoczowie - most na Wiśle - prace przygotowawcze</t>
  </si>
  <si>
    <t>Modernizacja ciągu komunikacyjnego łaczącego Gminę Brenna z drogą S-1</t>
  </si>
  <si>
    <t>A.  
 B. 330 000 
 C.</t>
  </si>
  <si>
    <t>Przebudowa drogi powiatowej S 2627 Kończyce-Pruchna -Drogomyśl</t>
  </si>
  <si>
    <t>Poprawa układu komunikacyjnego Cieszyna ul. Bielska</t>
  </si>
  <si>
    <t>Przebudowa ciągu komunikacyjnego ulic Ciężarowa i Wiślańska w Skoczowie (zadanie zgłoszone do RPO przez G.Skoczów) - na podstawie porozumienia  udział Powiatu</t>
  </si>
  <si>
    <r>
      <t xml:space="preserve">EWT Polska - Czechy          </t>
    </r>
    <r>
      <rPr>
        <sz val="12"/>
        <rFont val="Times New Roman"/>
        <family val="1"/>
      </rPr>
      <t xml:space="preserve">                                 Poprawa spójności układu komunikacyjnego Cieszyna ul. Ładna - Boczna</t>
    </r>
  </si>
  <si>
    <t>A.  
 B. 750 000 
 C.</t>
  </si>
  <si>
    <t>Hala sportowa w ZSO im. M.Kopernika w Cieszynie</t>
  </si>
  <si>
    <t>SIP - System Informacji Przestrzennej</t>
  </si>
  <si>
    <t>Przebudowa drogi 2618 S Ogrodzona-Kostkowice na odcinku ok. 2 km</t>
  </si>
  <si>
    <t>A.  
 B. 100 000 
 C.</t>
  </si>
  <si>
    <t>Zakup zestawu komputerowego wraz z oprogramowaniem dla PZDP</t>
  </si>
  <si>
    <t>PCPR</t>
  </si>
  <si>
    <t>Zakup zestawu komputerowego wraz z programem do płac dla PCPR</t>
  </si>
  <si>
    <t>PZDP</t>
  </si>
  <si>
    <t xml:space="preserve">Starostwo Powiatowe </t>
  </si>
  <si>
    <t>6610</t>
  </si>
  <si>
    <t>6058/9</t>
  </si>
  <si>
    <t>¹  200.000 zł sfinansowane zostanie w 2008 r. bezpośrednio z PFOŚiGW</t>
  </si>
  <si>
    <t>6055/6</t>
  </si>
  <si>
    <t>Modernizacja Szpitala Śląskiego w Cieszynie -Program diagnostyki obrazowej …</t>
  </si>
  <si>
    <t>15.</t>
  </si>
  <si>
    <t>Budowa chodników wzdłuż dróg powiatowych w Gminie Hażlach</t>
  </si>
  <si>
    <t>16.</t>
  </si>
  <si>
    <t>Termoizolacja budynku Domu Dziecka w Międzyświeciu przy ZSR</t>
  </si>
  <si>
    <t>Dokumentacja dla dwóch obiektów mostowych w Brennej i Ustroniu Dobce</t>
  </si>
  <si>
    <t>17.</t>
  </si>
  <si>
    <t>Modernizacja budynku ZSB  w Cieszynie - dokumentacja projektowa</t>
  </si>
  <si>
    <t>18.</t>
  </si>
  <si>
    <t>Zakup samochodu w ramach dofinansowania z PFRON</t>
  </si>
  <si>
    <t>Zakup sprzętu do ambulatorium w Wiśle</t>
  </si>
  <si>
    <t xml:space="preserve">A. 
B. 5 000 
C. </t>
  </si>
  <si>
    <t>6220</t>
  </si>
  <si>
    <t>Załącznik nr 6 do Uchwały Budżetowej Rady Powiatu Cieszyńskiego</t>
  </si>
  <si>
    <t>ZADANIA INWESTYCYJNE W 2008 R.</t>
  </si>
  <si>
    <t>ZAKUPY INWESTYCYJNE W 2008 R.</t>
  </si>
  <si>
    <t>-</t>
  </si>
  <si>
    <t>Modernizacja głównego ciągu komunikacyjnego Skoczowa, w tym:</t>
  </si>
  <si>
    <t>6053/4</t>
  </si>
  <si>
    <t>a) przebudowa ul. Objazdowej</t>
  </si>
  <si>
    <t>b) przebudowa ul. Cieszyńskiej i Bielskiej</t>
  </si>
  <si>
    <t>c) etap II - roboty przygotowawcze na ul. Górny Bór oraz odcinku Skoczów-Pogórze</t>
  </si>
  <si>
    <t>Modernizacja drogi powiatowej 2602 S Skoczów-Brenna (ul. Górecka w Skoczowie) - dokumentacja projektowa</t>
  </si>
  <si>
    <t>A.  
 B. 74 780
 C.</t>
  </si>
  <si>
    <t>Modernizacja drogi powiatowej 2638 S Skoczów-Landek, odcinek w Pierśćcu (dokumentacja projektowa)</t>
  </si>
  <si>
    <t>A.  
 B. 46 970
 C.</t>
  </si>
  <si>
    <t>Przebudowa drogi S 2643 w Istebnej (dokumentacja)</t>
  </si>
  <si>
    <t>A.  
 B. 15 000 
 C.</t>
  </si>
  <si>
    <t>Przebudowa drogi powiatowej S 2674 Wisła Czarne – Szarcula – Kubalonka</t>
  </si>
  <si>
    <t>A.  
 B. 100 970 
 C.</t>
  </si>
  <si>
    <t>A.                   
 B. 245 000    
 C.</t>
  </si>
  <si>
    <t>A.      
 B. 160 000   
 C.</t>
  </si>
  <si>
    <t>A.      
 B. 70 000    
 C.</t>
  </si>
  <si>
    <t>A.      
 B. 15 000    
 C.</t>
  </si>
  <si>
    <t>A. 
B. 100 000 
C. 1 061 441</t>
  </si>
  <si>
    <r>
      <t xml:space="preserve">362 208 </t>
    </r>
    <r>
      <rPr>
        <sz val="12"/>
        <rFont val="Arial"/>
        <family val="0"/>
      </rPr>
      <t>¹</t>
    </r>
  </si>
  <si>
    <t>Modernizacja obiektów szpitalnych Szpitala Śląskiego w Cieszynie</t>
  </si>
  <si>
    <t>19.</t>
  </si>
  <si>
    <t>20.</t>
  </si>
  <si>
    <t>21.</t>
  </si>
  <si>
    <t>22.</t>
  </si>
  <si>
    <t>23.</t>
  </si>
  <si>
    <t>24.</t>
  </si>
  <si>
    <t>Nr XIV/120/07 z dnia 27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</si>
</sst>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2" borderId="2" xfId="0" applyNumberFormat="1" applyFont="1" applyFill="1" applyBorder="1" applyAlignment="1">
      <alignment vertical="center"/>
    </xf>
    <xf numFmtId="41" fontId="6" fillId="0" borderId="4" xfId="0" applyNumberFormat="1" applyFont="1" applyBorder="1" applyAlignment="1">
      <alignment vertical="center" wrapText="1"/>
    </xf>
    <xf numFmtId="41" fontId="6" fillId="0" borderId="2" xfId="0" applyNumberFormat="1" applyFont="1" applyBorder="1" applyAlignment="1">
      <alignment vertical="center" wrapText="1"/>
    </xf>
    <xf numFmtId="41" fontId="5" fillId="2" borderId="3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5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1" fontId="6" fillId="0" borderId="2" xfId="0" applyNumberFormat="1" applyFont="1" applyBorder="1" applyAlignment="1">
      <alignment horizontal="center" vertical="center"/>
    </xf>
    <xf numFmtId="44" fontId="6" fillId="0" borderId="2" xfId="2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1" fontId="5" fillId="0" borderId="3" xfId="0" applyNumberFormat="1" applyFont="1" applyBorder="1" applyAlignment="1">
      <alignment vertical="center" wrapText="1"/>
    </xf>
    <xf numFmtId="41" fontId="5" fillId="3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1" fontId="6" fillId="0" borderId="6" xfId="0" applyNumberFormat="1" applyFont="1" applyBorder="1" applyAlignment="1">
      <alignment vertical="center"/>
    </xf>
    <xf numFmtId="41" fontId="6" fillId="2" borderId="6" xfId="0" applyNumberFormat="1" applyFont="1" applyFill="1" applyBorder="1" applyAlignment="1">
      <alignment vertical="center"/>
    </xf>
    <xf numFmtId="41" fontId="6" fillId="0" borderId="6" xfId="0" applyNumberFormat="1" applyFont="1" applyBorder="1" applyAlignment="1">
      <alignment vertical="center" wrapText="1"/>
    </xf>
    <xf numFmtId="41" fontId="6" fillId="0" borderId="2" xfId="0" applyNumberFormat="1" applyFont="1" applyBorder="1" applyAlignment="1">
      <alignment horizontal="left" vertical="center" wrapText="1"/>
    </xf>
    <xf numFmtId="41" fontId="6" fillId="2" borderId="1" xfId="0" applyNumberFormat="1" applyFont="1" applyFill="1" applyBorder="1" applyAlignment="1">
      <alignment vertical="center"/>
    </xf>
    <xf numFmtId="41" fontId="6" fillId="2" borderId="2" xfId="0" applyNumberFormat="1" applyFont="1" applyFill="1" applyBorder="1" applyAlignment="1">
      <alignment vertical="center" wrapText="1"/>
    </xf>
    <xf numFmtId="41" fontId="6" fillId="2" borderId="7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41" fontId="6" fillId="0" borderId="7" xfId="0" applyNumberFormat="1" applyFont="1" applyBorder="1" applyAlignment="1">
      <alignment vertical="center"/>
    </xf>
    <xf numFmtId="41" fontId="6" fillId="2" borderId="7" xfId="0" applyNumberFormat="1" applyFont="1" applyFill="1" applyBorder="1" applyAlignment="1">
      <alignment vertical="center"/>
    </xf>
    <xf numFmtId="41" fontId="6" fillId="0" borderId="7" xfId="0" applyNumberFormat="1" applyFont="1" applyBorder="1" applyAlignment="1">
      <alignment vertical="center" wrapText="1"/>
    </xf>
    <xf numFmtId="41" fontId="5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1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41" fontId="6" fillId="0" borderId="8" xfId="0" applyNumberFormat="1" applyFont="1" applyBorder="1" applyAlignment="1">
      <alignment horizontal="center" vertical="center"/>
    </xf>
    <xf numFmtId="41" fontId="6" fillId="2" borderId="8" xfId="0" applyNumberFormat="1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center" vertical="center"/>
    </xf>
    <xf numFmtId="41" fontId="9" fillId="0" borderId="9" xfId="0" applyNumberFormat="1" applyFont="1" applyBorder="1" applyAlignment="1">
      <alignment horizontal="center" vertical="center"/>
    </xf>
    <xf numFmtId="41" fontId="9" fillId="2" borderId="9" xfId="0" applyNumberFormat="1" applyFont="1" applyFill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9" fillId="2" borderId="10" xfId="0" applyNumberFormat="1" applyFont="1" applyFill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41" fontId="9" fillId="2" borderId="12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4" fontId="9" fillId="0" borderId="9" xfId="20" applyFont="1" applyBorder="1" applyAlignment="1">
      <alignment vertical="center" wrapText="1"/>
    </xf>
    <xf numFmtId="41" fontId="9" fillId="0" borderId="9" xfId="0" applyNumberFormat="1" applyFont="1" applyBorder="1" applyAlignment="1">
      <alignment vertical="center"/>
    </xf>
    <xf numFmtId="41" fontId="9" fillId="2" borderId="9" xfId="0" applyNumberFormat="1" applyFont="1" applyFill="1" applyBorder="1" applyAlignment="1">
      <alignment vertical="center"/>
    </xf>
    <xf numFmtId="41" fontId="9" fillId="0" borderId="9" xfId="0" applyNumberFormat="1" applyFont="1" applyBorder="1" applyAlignment="1">
      <alignment vertical="center" wrapText="1"/>
    </xf>
    <xf numFmtId="41" fontId="6" fillId="0" borderId="9" xfId="0" applyNumberFormat="1" applyFont="1" applyBorder="1" applyAlignment="1">
      <alignment vertical="center"/>
    </xf>
    <xf numFmtId="44" fontId="9" fillId="0" borderId="12" xfId="20" applyFont="1" applyBorder="1" applyAlignment="1">
      <alignment vertical="center" wrapText="1"/>
    </xf>
    <xf numFmtId="41" fontId="9" fillId="0" borderId="12" xfId="0" applyNumberFormat="1" applyFont="1" applyBorder="1" applyAlignment="1">
      <alignment vertical="center"/>
    </xf>
    <xf numFmtId="41" fontId="9" fillId="2" borderId="12" xfId="0" applyNumberFormat="1" applyFont="1" applyFill="1" applyBorder="1" applyAlignment="1">
      <alignment vertical="center"/>
    </xf>
    <xf numFmtId="41" fontId="9" fillId="0" borderId="12" xfId="0" applyNumberFormat="1" applyFont="1" applyBorder="1" applyAlignment="1">
      <alignment vertical="center" wrapText="1"/>
    </xf>
    <xf numFmtId="41" fontId="6" fillId="0" borderId="12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 wrapText="1"/>
    </xf>
    <xf numFmtId="41" fontId="9" fillId="0" borderId="4" xfId="0" applyNumberFormat="1" applyFont="1" applyBorder="1" applyAlignment="1">
      <alignment horizontal="center" vertical="center"/>
    </xf>
    <xf numFmtId="41" fontId="6" fillId="2" borderId="4" xfId="0" applyNumberFormat="1" applyFont="1" applyFill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/>
    </xf>
    <xf numFmtId="41" fontId="6" fillId="2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1" fontId="6" fillId="2" borderId="6" xfId="0" applyNumberFormat="1" applyFont="1" applyFill="1" applyBorder="1" applyAlignment="1">
      <alignment vertical="center" wrapText="1"/>
    </xf>
    <xf numFmtId="41" fontId="6" fillId="2" borderId="6" xfId="0" applyNumberFormat="1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vertical="center"/>
    </xf>
    <xf numFmtId="41" fontId="6" fillId="0" borderId="4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85" zoomScaleNormal="85" zoomScaleSheetLayoutView="85" workbookViewId="0" topLeftCell="A1">
      <selection activeCell="H3" sqref="H3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7.25390625" style="1" customWidth="1"/>
    <col min="5" max="5" width="43.375" style="1" customWidth="1"/>
    <col min="6" max="6" width="17.75390625" style="1" customWidth="1"/>
    <col min="7" max="7" width="16.25390625" style="1" customWidth="1"/>
    <col min="8" max="8" width="14.375" style="1" customWidth="1"/>
    <col min="9" max="9" width="16.875" style="1" customWidth="1"/>
    <col min="10" max="10" width="16.75390625" style="1" customWidth="1"/>
    <col min="11" max="11" width="15.75390625" style="1" customWidth="1"/>
    <col min="12" max="12" width="21.25390625" style="1" customWidth="1"/>
    <col min="13" max="16384" width="9.125" style="1" customWidth="1"/>
  </cols>
  <sheetData>
    <row r="1" spans="8:12" ht="16.5" customHeight="1">
      <c r="H1" s="99" t="s">
        <v>86</v>
      </c>
      <c r="I1" s="99"/>
      <c r="J1" s="99"/>
      <c r="K1" s="99"/>
      <c r="L1" s="99"/>
    </row>
    <row r="2" spans="8:12" ht="15.75" customHeight="1">
      <c r="H2" s="99" t="s">
        <v>116</v>
      </c>
      <c r="I2" s="99"/>
      <c r="J2" s="99"/>
      <c r="K2" s="99"/>
      <c r="L2" s="99"/>
    </row>
    <row r="3" spans="11:12" ht="12.75" customHeight="1">
      <c r="K3" s="50"/>
      <c r="L3" s="50"/>
    </row>
    <row r="4" spans="1:12" ht="27.75" customHeight="1">
      <c r="A4" s="100" t="s">
        <v>87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s="2" customFormat="1" ht="19.5" customHeight="1">
      <c r="A6" s="101" t="s">
        <v>0</v>
      </c>
      <c r="B6" s="101" t="s">
        <v>1</v>
      </c>
      <c r="C6" s="101" t="s">
        <v>2</v>
      </c>
      <c r="D6" s="101" t="s">
        <v>35</v>
      </c>
      <c r="E6" s="102" t="s">
        <v>3</v>
      </c>
      <c r="F6" s="102" t="s">
        <v>4</v>
      </c>
      <c r="G6" s="102" t="s">
        <v>5</v>
      </c>
      <c r="H6" s="102"/>
      <c r="I6" s="102"/>
      <c r="J6" s="102"/>
      <c r="K6" s="102"/>
      <c r="L6" s="102" t="s">
        <v>6</v>
      </c>
    </row>
    <row r="7" spans="1:12" s="2" customFormat="1" ht="19.5" customHeight="1">
      <c r="A7" s="101"/>
      <c r="B7" s="101"/>
      <c r="C7" s="101"/>
      <c r="D7" s="101"/>
      <c r="E7" s="102"/>
      <c r="F7" s="102"/>
      <c r="G7" s="102" t="s">
        <v>38</v>
      </c>
      <c r="H7" s="102" t="s">
        <v>7</v>
      </c>
      <c r="I7" s="102"/>
      <c r="J7" s="102"/>
      <c r="K7" s="102"/>
      <c r="L7" s="102"/>
    </row>
    <row r="8" spans="1:12" s="2" customFormat="1" ht="29.25" customHeight="1">
      <c r="A8" s="101"/>
      <c r="B8" s="101"/>
      <c r="C8" s="101"/>
      <c r="D8" s="101"/>
      <c r="E8" s="102"/>
      <c r="F8" s="102"/>
      <c r="G8" s="102"/>
      <c r="H8" s="102" t="s">
        <v>37</v>
      </c>
      <c r="I8" s="102" t="s">
        <v>8</v>
      </c>
      <c r="J8" s="102" t="s">
        <v>36</v>
      </c>
      <c r="K8" s="102" t="s">
        <v>9</v>
      </c>
      <c r="L8" s="102"/>
    </row>
    <row r="9" spans="1:12" s="2" customFormat="1" ht="19.5" customHeight="1">
      <c r="A9" s="101"/>
      <c r="B9" s="101"/>
      <c r="C9" s="101"/>
      <c r="D9" s="101"/>
      <c r="E9" s="102"/>
      <c r="F9" s="102"/>
      <c r="G9" s="102"/>
      <c r="H9" s="102"/>
      <c r="I9" s="102"/>
      <c r="J9" s="102"/>
      <c r="K9" s="102"/>
      <c r="L9" s="102"/>
    </row>
    <row r="10" spans="1:12" s="2" customFormat="1" ht="30.75" customHeight="1">
      <c r="A10" s="101"/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</row>
    <row r="11" spans="1:12" ht="16.5" customHeight="1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</row>
    <row r="12" spans="1:12" ht="50.25" customHeight="1">
      <c r="A12" s="52" t="s">
        <v>10</v>
      </c>
      <c r="B12" s="52">
        <v>600</v>
      </c>
      <c r="C12" s="52">
        <v>60014</v>
      </c>
      <c r="D12" s="44" t="s">
        <v>89</v>
      </c>
      <c r="E12" s="45" t="s">
        <v>90</v>
      </c>
      <c r="F12" s="60">
        <v>4828500</v>
      </c>
      <c r="G12" s="61">
        <f>SUM(G13:G15)</f>
        <v>245000</v>
      </c>
      <c r="H12" s="62"/>
      <c r="I12" s="62"/>
      <c r="J12" s="17" t="s">
        <v>103</v>
      </c>
      <c r="K12" s="62"/>
      <c r="L12" s="72" t="s">
        <v>67</v>
      </c>
    </row>
    <row r="13" spans="1:12" ht="51.75" customHeight="1">
      <c r="A13" s="43"/>
      <c r="B13" s="43"/>
      <c r="C13" s="43"/>
      <c r="D13" s="53" t="s">
        <v>91</v>
      </c>
      <c r="E13" s="54" t="s">
        <v>92</v>
      </c>
      <c r="F13" s="63">
        <v>4528500</v>
      </c>
      <c r="G13" s="64">
        <v>160000</v>
      </c>
      <c r="H13" s="63"/>
      <c r="I13" s="63"/>
      <c r="J13" s="76" t="s">
        <v>104</v>
      </c>
      <c r="K13" s="63"/>
      <c r="L13" s="69" t="s">
        <v>67</v>
      </c>
    </row>
    <row r="14" spans="1:12" ht="52.5" customHeight="1">
      <c r="A14" s="57"/>
      <c r="B14" s="57"/>
      <c r="C14" s="57"/>
      <c r="D14" s="55" t="s">
        <v>18</v>
      </c>
      <c r="E14" s="56" t="s">
        <v>93</v>
      </c>
      <c r="F14" s="65">
        <v>193000</v>
      </c>
      <c r="G14" s="66">
        <v>70000</v>
      </c>
      <c r="H14" s="65"/>
      <c r="I14" s="65"/>
      <c r="J14" s="83" t="s">
        <v>105</v>
      </c>
      <c r="K14" s="65"/>
      <c r="L14" s="70" t="s">
        <v>67</v>
      </c>
    </row>
    <row r="15" spans="1:12" ht="55.5" customHeight="1">
      <c r="A15" s="20"/>
      <c r="B15" s="20"/>
      <c r="C15" s="20"/>
      <c r="D15" s="58" t="s">
        <v>18</v>
      </c>
      <c r="E15" s="59" t="s">
        <v>94</v>
      </c>
      <c r="F15" s="67">
        <v>100000</v>
      </c>
      <c r="G15" s="68">
        <v>15000</v>
      </c>
      <c r="H15" s="67"/>
      <c r="I15" s="67"/>
      <c r="J15" s="81" t="s">
        <v>106</v>
      </c>
      <c r="K15" s="67"/>
      <c r="L15" s="71" t="s">
        <v>67</v>
      </c>
    </row>
    <row r="16" spans="1:12" ht="51.75" customHeight="1">
      <c r="A16" s="43" t="s">
        <v>11</v>
      </c>
      <c r="B16" s="43">
        <v>600</v>
      </c>
      <c r="C16" s="43">
        <v>60014</v>
      </c>
      <c r="D16" s="44" t="s">
        <v>18</v>
      </c>
      <c r="E16" s="45" t="s">
        <v>95</v>
      </c>
      <c r="F16" s="46">
        <f>200000-31586</f>
        <v>168414</v>
      </c>
      <c r="G16" s="85">
        <v>74780</v>
      </c>
      <c r="H16" s="84"/>
      <c r="I16" s="84"/>
      <c r="J16" s="39" t="s">
        <v>96</v>
      </c>
      <c r="K16" s="84"/>
      <c r="L16" s="8" t="s">
        <v>67</v>
      </c>
    </row>
    <row r="17" spans="1:12" ht="51.75" customHeight="1">
      <c r="A17" s="43" t="s">
        <v>12</v>
      </c>
      <c r="B17" s="7">
        <v>600</v>
      </c>
      <c r="C17" s="7">
        <v>60014</v>
      </c>
      <c r="D17" s="12" t="s">
        <v>18</v>
      </c>
      <c r="E17" s="8" t="s">
        <v>97</v>
      </c>
      <c r="F17" s="14">
        <v>100000</v>
      </c>
      <c r="G17" s="85">
        <v>46970</v>
      </c>
      <c r="H17" s="84"/>
      <c r="I17" s="84"/>
      <c r="J17" s="39" t="s">
        <v>98</v>
      </c>
      <c r="K17" s="84"/>
      <c r="L17" s="8" t="s">
        <v>67</v>
      </c>
    </row>
    <row r="18" spans="1:12" ht="51.75" customHeight="1">
      <c r="A18" s="43" t="s">
        <v>19</v>
      </c>
      <c r="B18" s="20">
        <v>600</v>
      </c>
      <c r="C18" s="20">
        <v>60014</v>
      </c>
      <c r="D18" s="21" t="s">
        <v>18</v>
      </c>
      <c r="E18" s="19" t="s">
        <v>99</v>
      </c>
      <c r="F18" s="86">
        <f>84180+27090</f>
        <v>111270</v>
      </c>
      <c r="G18" s="85">
        <v>15000</v>
      </c>
      <c r="H18" s="84"/>
      <c r="I18" s="84"/>
      <c r="J18" s="39" t="s">
        <v>100</v>
      </c>
      <c r="K18" s="84"/>
      <c r="L18" s="8" t="s">
        <v>67</v>
      </c>
    </row>
    <row r="19" spans="1:12" ht="51.75" customHeight="1">
      <c r="A19" s="43" t="s">
        <v>20</v>
      </c>
      <c r="B19" s="7">
        <v>600</v>
      </c>
      <c r="C19" s="7">
        <v>60014</v>
      </c>
      <c r="D19" s="12" t="s">
        <v>18</v>
      </c>
      <c r="E19" s="8" t="s">
        <v>101</v>
      </c>
      <c r="F19" s="14">
        <v>4872000</v>
      </c>
      <c r="G19" s="85">
        <v>100970</v>
      </c>
      <c r="H19" s="84"/>
      <c r="I19" s="84"/>
      <c r="J19" s="39" t="s">
        <v>102</v>
      </c>
      <c r="K19" s="84"/>
      <c r="L19" s="8" t="s">
        <v>67</v>
      </c>
    </row>
    <row r="20" spans="1:12" ht="53.25" customHeight="1">
      <c r="A20" s="34" t="s">
        <v>21</v>
      </c>
      <c r="B20" s="34">
        <v>600</v>
      </c>
      <c r="C20" s="34">
        <v>60014</v>
      </c>
      <c r="D20" s="35" t="s">
        <v>18</v>
      </c>
      <c r="E20" s="29" t="s">
        <v>62</v>
      </c>
      <c r="F20" s="36">
        <v>760000</v>
      </c>
      <c r="G20" s="37">
        <v>100000</v>
      </c>
      <c r="H20" s="36">
        <v>100000</v>
      </c>
      <c r="I20" s="36"/>
      <c r="J20" s="38"/>
      <c r="K20" s="36"/>
      <c r="L20" s="29" t="s">
        <v>67</v>
      </c>
    </row>
    <row r="21" spans="1:12" ht="57.75" customHeight="1">
      <c r="A21" s="57" t="s">
        <v>22</v>
      </c>
      <c r="B21" s="20">
        <v>600</v>
      </c>
      <c r="C21" s="20">
        <v>60014</v>
      </c>
      <c r="D21" s="21" t="s">
        <v>18</v>
      </c>
      <c r="E21" s="19" t="s">
        <v>48</v>
      </c>
      <c r="F21" s="22">
        <v>6500000</v>
      </c>
      <c r="G21" s="87">
        <v>300000</v>
      </c>
      <c r="H21" s="22">
        <v>150000</v>
      </c>
      <c r="I21" s="22"/>
      <c r="J21" s="92" t="s">
        <v>49</v>
      </c>
      <c r="K21" s="22"/>
      <c r="L21" s="19" t="s">
        <v>67</v>
      </c>
    </row>
    <row r="22" spans="1:12" ht="46.5" customHeight="1">
      <c r="A22" s="43" t="s">
        <v>23</v>
      </c>
      <c r="B22" s="7">
        <v>600</v>
      </c>
      <c r="C22" s="7">
        <v>60014</v>
      </c>
      <c r="D22" s="12" t="s">
        <v>70</v>
      </c>
      <c r="E22" s="8" t="s">
        <v>50</v>
      </c>
      <c r="F22" s="14">
        <v>10620000</v>
      </c>
      <c r="G22" s="15">
        <v>4320000</v>
      </c>
      <c r="H22" s="14"/>
      <c r="I22" s="14">
        <v>324000</v>
      </c>
      <c r="J22" s="39" t="s">
        <v>51</v>
      </c>
      <c r="K22" s="14">
        <v>3672000</v>
      </c>
      <c r="L22" s="8" t="s">
        <v>68</v>
      </c>
    </row>
    <row r="23" spans="1:12" ht="50.25" customHeight="1">
      <c r="A23" s="43" t="s">
        <v>24</v>
      </c>
      <c r="B23" s="7">
        <v>600</v>
      </c>
      <c r="C23" s="7">
        <v>60014</v>
      </c>
      <c r="D23" s="12" t="s">
        <v>18</v>
      </c>
      <c r="E23" s="8" t="s">
        <v>52</v>
      </c>
      <c r="F23" s="14">
        <v>14000000</v>
      </c>
      <c r="G23" s="41">
        <v>300000</v>
      </c>
      <c r="H23" s="14">
        <v>150000</v>
      </c>
      <c r="I23" s="14"/>
      <c r="J23" s="39" t="s">
        <v>49</v>
      </c>
      <c r="K23" s="14"/>
      <c r="L23" s="8" t="s">
        <v>67</v>
      </c>
    </row>
    <row r="24" spans="1:12" ht="52.5" customHeight="1">
      <c r="A24" s="43" t="s">
        <v>25</v>
      </c>
      <c r="B24" s="7">
        <v>600</v>
      </c>
      <c r="C24" s="7">
        <v>60014</v>
      </c>
      <c r="D24" s="12" t="s">
        <v>70</v>
      </c>
      <c r="E24" s="8" t="s">
        <v>53</v>
      </c>
      <c r="F24" s="14">
        <v>18200000</v>
      </c>
      <c r="G24" s="41">
        <v>4400000</v>
      </c>
      <c r="H24" s="14">
        <v>25000</v>
      </c>
      <c r="I24" s="14">
        <v>305000</v>
      </c>
      <c r="J24" s="39" t="s">
        <v>54</v>
      </c>
      <c r="K24" s="14">
        <v>3740000</v>
      </c>
      <c r="L24" s="8" t="s">
        <v>17</v>
      </c>
    </row>
    <row r="25" spans="1:12" ht="48.75" customHeight="1">
      <c r="A25" s="43" t="s">
        <v>26</v>
      </c>
      <c r="B25" s="7">
        <v>600</v>
      </c>
      <c r="C25" s="7">
        <v>60014</v>
      </c>
      <c r="D25" s="12" t="s">
        <v>70</v>
      </c>
      <c r="E25" s="8" t="s">
        <v>55</v>
      </c>
      <c r="F25" s="14">
        <v>15060000</v>
      </c>
      <c r="G25" s="15">
        <v>4400000</v>
      </c>
      <c r="H25" s="14">
        <v>25000</v>
      </c>
      <c r="I25" s="14">
        <v>635000</v>
      </c>
      <c r="J25" s="17"/>
      <c r="K25" s="14">
        <v>3740000</v>
      </c>
      <c r="L25" s="8" t="s">
        <v>68</v>
      </c>
    </row>
    <row r="26" spans="1:13" ht="51" customHeight="1">
      <c r="A26" s="43" t="s">
        <v>28</v>
      </c>
      <c r="B26" s="7">
        <v>600</v>
      </c>
      <c r="C26" s="7">
        <v>60014</v>
      </c>
      <c r="D26" s="12" t="s">
        <v>18</v>
      </c>
      <c r="E26" s="8" t="s">
        <v>56</v>
      </c>
      <c r="F26" s="14">
        <v>200000</v>
      </c>
      <c r="G26" s="15">
        <v>200000</v>
      </c>
      <c r="H26" s="14">
        <v>100000</v>
      </c>
      <c r="I26" s="14"/>
      <c r="J26" s="39" t="s">
        <v>63</v>
      </c>
      <c r="K26" s="14"/>
      <c r="L26" s="8" t="s">
        <v>67</v>
      </c>
      <c r="M26" s="25"/>
    </row>
    <row r="27" spans="1:13" ht="61.5" customHeight="1">
      <c r="A27" s="43" t="s">
        <v>29</v>
      </c>
      <c r="B27" s="7">
        <v>600</v>
      </c>
      <c r="C27" s="7">
        <v>60014</v>
      </c>
      <c r="D27" s="12" t="s">
        <v>18</v>
      </c>
      <c r="E27" s="88" t="s">
        <v>58</v>
      </c>
      <c r="F27" s="14">
        <v>1500000</v>
      </c>
      <c r="G27" s="15">
        <v>1500000</v>
      </c>
      <c r="H27" s="14"/>
      <c r="I27" s="14">
        <v>750000</v>
      </c>
      <c r="J27" s="39" t="s">
        <v>59</v>
      </c>
      <c r="K27" s="14"/>
      <c r="L27" s="8" t="s">
        <v>68</v>
      </c>
      <c r="M27" s="26"/>
    </row>
    <row r="28" spans="1:13" ht="48.75" customHeight="1">
      <c r="A28" s="43" t="s">
        <v>30</v>
      </c>
      <c r="B28" s="7">
        <v>600</v>
      </c>
      <c r="C28" s="7">
        <v>60014</v>
      </c>
      <c r="D28" s="12" t="s">
        <v>69</v>
      </c>
      <c r="E28" s="8" t="s">
        <v>75</v>
      </c>
      <c r="F28" s="14">
        <v>100000</v>
      </c>
      <c r="G28" s="15">
        <v>100000</v>
      </c>
      <c r="H28" s="14"/>
      <c r="I28" s="14"/>
      <c r="J28" s="39" t="s">
        <v>63</v>
      </c>
      <c r="K28" s="14"/>
      <c r="L28" s="8" t="s">
        <v>17</v>
      </c>
      <c r="M28" s="26"/>
    </row>
    <row r="29" spans="1:13" ht="44.25" customHeight="1">
      <c r="A29" s="43" t="s">
        <v>74</v>
      </c>
      <c r="B29" s="7">
        <v>600</v>
      </c>
      <c r="C29" s="7">
        <v>60014</v>
      </c>
      <c r="D29" s="12" t="s">
        <v>18</v>
      </c>
      <c r="E29" s="8" t="s">
        <v>78</v>
      </c>
      <c r="F29" s="14">
        <v>100000</v>
      </c>
      <c r="G29" s="15">
        <v>100000</v>
      </c>
      <c r="H29" s="14">
        <v>100000</v>
      </c>
      <c r="I29" s="14"/>
      <c r="J29" s="39"/>
      <c r="K29" s="14"/>
      <c r="L29" s="8" t="s">
        <v>67</v>
      </c>
      <c r="M29" s="26"/>
    </row>
    <row r="30" spans="1:13" ht="87" customHeight="1">
      <c r="A30" s="43" t="s">
        <v>76</v>
      </c>
      <c r="B30" s="7">
        <v>600</v>
      </c>
      <c r="C30" s="93">
        <v>60016</v>
      </c>
      <c r="D30" s="12" t="s">
        <v>69</v>
      </c>
      <c r="E30" s="8" t="s">
        <v>57</v>
      </c>
      <c r="F30" s="14">
        <v>355040</v>
      </c>
      <c r="G30" s="15">
        <v>150000</v>
      </c>
      <c r="H30" s="14">
        <v>150000</v>
      </c>
      <c r="I30" s="14"/>
      <c r="J30" s="39"/>
      <c r="K30" s="14"/>
      <c r="L30" s="8" t="s">
        <v>68</v>
      </c>
      <c r="M30" s="26"/>
    </row>
    <row r="31" spans="1:13" ht="39" customHeight="1">
      <c r="A31" s="34" t="s">
        <v>79</v>
      </c>
      <c r="B31" s="34">
        <v>750</v>
      </c>
      <c r="C31" s="34">
        <v>75020</v>
      </c>
      <c r="D31" s="35" t="s">
        <v>70</v>
      </c>
      <c r="E31" s="29" t="s">
        <v>61</v>
      </c>
      <c r="F31" s="36">
        <v>956000</v>
      </c>
      <c r="G31" s="89">
        <v>436730</v>
      </c>
      <c r="H31" s="36">
        <v>65780</v>
      </c>
      <c r="I31" s="36"/>
      <c r="J31" s="38"/>
      <c r="K31" s="36">
        <v>370950</v>
      </c>
      <c r="L31" s="29" t="s">
        <v>17</v>
      </c>
      <c r="M31" s="26"/>
    </row>
    <row r="32" spans="1:13" ht="45.75" customHeight="1">
      <c r="A32" s="57" t="s">
        <v>81</v>
      </c>
      <c r="B32" s="20">
        <v>801</v>
      </c>
      <c r="C32" s="20">
        <v>80120</v>
      </c>
      <c r="D32" s="21" t="s">
        <v>18</v>
      </c>
      <c r="E32" s="19" t="s">
        <v>34</v>
      </c>
      <c r="F32" s="22">
        <v>2001917</v>
      </c>
      <c r="G32" s="87">
        <v>964400</v>
      </c>
      <c r="H32" s="22"/>
      <c r="I32" s="22">
        <v>964400</v>
      </c>
      <c r="J32" s="16"/>
      <c r="K32" s="22"/>
      <c r="L32" s="19" t="s">
        <v>17</v>
      </c>
      <c r="M32" s="26"/>
    </row>
    <row r="33" spans="1:13" ht="42" customHeight="1">
      <c r="A33" s="43" t="s">
        <v>110</v>
      </c>
      <c r="B33" s="7">
        <v>801</v>
      </c>
      <c r="C33" s="7">
        <v>80120</v>
      </c>
      <c r="D33" s="12" t="s">
        <v>18</v>
      </c>
      <c r="E33" s="8" t="s">
        <v>60</v>
      </c>
      <c r="F33" s="14">
        <v>8900000</v>
      </c>
      <c r="G33" s="15">
        <v>45000</v>
      </c>
      <c r="H33" s="14">
        <v>45000</v>
      </c>
      <c r="I33" s="14"/>
      <c r="J33" s="17"/>
      <c r="K33" s="14"/>
      <c r="L33" s="8" t="s">
        <v>17</v>
      </c>
      <c r="M33" s="26"/>
    </row>
    <row r="34" spans="1:13" ht="57" customHeight="1">
      <c r="A34" s="96" t="s">
        <v>111</v>
      </c>
      <c r="B34" s="96">
        <v>801</v>
      </c>
      <c r="C34" s="96">
        <v>80130</v>
      </c>
      <c r="D34" s="108" t="s">
        <v>18</v>
      </c>
      <c r="E34" s="28" t="s">
        <v>39</v>
      </c>
      <c r="F34" s="14">
        <f>SUM(F35:F36)</f>
        <v>7476054</v>
      </c>
      <c r="G34" s="15">
        <f>SUM(G35:G36)</f>
        <v>3453441</v>
      </c>
      <c r="H34" s="17">
        <v>292000</v>
      </c>
      <c r="I34" s="14">
        <v>2000000</v>
      </c>
      <c r="J34" s="17" t="s">
        <v>107</v>
      </c>
      <c r="K34" s="14"/>
      <c r="L34" s="45" t="s">
        <v>17</v>
      </c>
      <c r="M34" s="26"/>
    </row>
    <row r="35" spans="1:13" ht="52.5" customHeight="1">
      <c r="A35" s="96"/>
      <c r="B35" s="96"/>
      <c r="C35" s="96"/>
      <c r="D35" s="108"/>
      <c r="E35" s="73" t="s">
        <v>40</v>
      </c>
      <c r="F35" s="74">
        <v>3489580</v>
      </c>
      <c r="G35" s="75">
        <v>292000</v>
      </c>
      <c r="H35" s="76">
        <v>292000</v>
      </c>
      <c r="I35" s="77"/>
      <c r="J35" s="76"/>
      <c r="K35" s="77"/>
      <c r="L35" s="54" t="s">
        <v>17</v>
      </c>
      <c r="M35" s="26"/>
    </row>
    <row r="36" spans="1:13" ht="56.25" customHeight="1">
      <c r="A36" s="96"/>
      <c r="B36" s="96"/>
      <c r="C36" s="96"/>
      <c r="D36" s="108"/>
      <c r="E36" s="78" t="s">
        <v>41</v>
      </c>
      <c r="F36" s="79">
        <f>1886474+2100000</f>
        <v>3986474</v>
      </c>
      <c r="G36" s="80">
        <f>1061441+2100000</f>
        <v>3161441</v>
      </c>
      <c r="H36" s="81"/>
      <c r="I36" s="79">
        <v>2000000</v>
      </c>
      <c r="J36" s="81" t="s">
        <v>107</v>
      </c>
      <c r="K36" s="82"/>
      <c r="L36" s="59" t="s">
        <v>17</v>
      </c>
      <c r="M36" s="26"/>
    </row>
    <row r="37" spans="1:13" ht="48" customHeight="1">
      <c r="A37" s="7" t="s">
        <v>112</v>
      </c>
      <c r="B37" s="7">
        <v>801</v>
      </c>
      <c r="C37" s="7">
        <v>80130</v>
      </c>
      <c r="D37" s="12" t="s">
        <v>18</v>
      </c>
      <c r="E37" s="8" t="s">
        <v>77</v>
      </c>
      <c r="F37" s="27" t="s">
        <v>108</v>
      </c>
      <c r="G37" s="41">
        <f>15000+1600</f>
        <v>16600</v>
      </c>
      <c r="H37" s="14">
        <f>15000+1600</f>
        <v>16600</v>
      </c>
      <c r="I37" s="14"/>
      <c r="J37" s="17"/>
      <c r="K37" s="14"/>
      <c r="L37" s="8" t="s">
        <v>17</v>
      </c>
      <c r="M37" s="26"/>
    </row>
    <row r="38" spans="1:13" ht="45.75" customHeight="1">
      <c r="A38" s="7" t="s">
        <v>113</v>
      </c>
      <c r="B38" s="7">
        <v>801</v>
      </c>
      <c r="C38" s="7">
        <v>80130</v>
      </c>
      <c r="D38" s="12" t="s">
        <v>18</v>
      </c>
      <c r="E38" s="8" t="s">
        <v>80</v>
      </c>
      <c r="F38" s="27">
        <v>80000</v>
      </c>
      <c r="G38" s="42">
        <v>30000</v>
      </c>
      <c r="H38" s="14">
        <v>30000</v>
      </c>
      <c r="I38" s="14"/>
      <c r="J38" s="17"/>
      <c r="K38" s="14"/>
      <c r="L38" s="8" t="s">
        <v>17</v>
      </c>
      <c r="M38" s="26"/>
    </row>
    <row r="39" spans="1:13" ht="57.75" customHeight="1">
      <c r="A39" s="96" t="s">
        <v>114</v>
      </c>
      <c r="B39" s="96">
        <v>851</v>
      </c>
      <c r="C39" s="96">
        <v>85111</v>
      </c>
      <c r="D39" s="12" t="s">
        <v>18</v>
      </c>
      <c r="E39" s="8" t="s">
        <v>27</v>
      </c>
      <c r="F39" s="97">
        <v>83516288</v>
      </c>
      <c r="G39" s="98">
        <v>21981950</v>
      </c>
      <c r="H39" s="14">
        <v>404400</v>
      </c>
      <c r="I39" s="14"/>
      <c r="J39" s="17" t="s">
        <v>44</v>
      </c>
      <c r="K39" s="14"/>
      <c r="L39" s="94" t="s">
        <v>17</v>
      </c>
      <c r="M39" s="26"/>
    </row>
    <row r="40" spans="1:13" ht="50.25" customHeight="1">
      <c r="A40" s="96"/>
      <c r="B40" s="96"/>
      <c r="C40" s="96"/>
      <c r="D40" s="12" t="s">
        <v>72</v>
      </c>
      <c r="E40" s="8" t="s">
        <v>73</v>
      </c>
      <c r="F40" s="97"/>
      <c r="G40" s="98"/>
      <c r="H40" s="14"/>
      <c r="I40" s="14">
        <v>696560</v>
      </c>
      <c r="J40" s="17"/>
      <c r="K40" s="14">
        <v>3880990</v>
      </c>
      <c r="L40" s="95"/>
      <c r="M40" s="26"/>
    </row>
    <row r="41" spans="1:13" ht="50.25" customHeight="1">
      <c r="A41" s="34" t="s">
        <v>115</v>
      </c>
      <c r="B41" s="34">
        <v>851</v>
      </c>
      <c r="C41" s="34">
        <v>85111</v>
      </c>
      <c r="D41" s="35" t="s">
        <v>85</v>
      </c>
      <c r="E41" s="29" t="s">
        <v>109</v>
      </c>
      <c r="F41" s="51">
        <v>100000</v>
      </c>
      <c r="G41" s="90">
        <v>100000</v>
      </c>
      <c r="H41" s="36">
        <v>100000</v>
      </c>
      <c r="I41" s="36"/>
      <c r="J41" s="38"/>
      <c r="K41" s="36"/>
      <c r="L41" s="29" t="s">
        <v>17</v>
      </c>
      <c r="M41" s="26"/>
    </row>
    <row r="42" spans="1:12" ht="30" customHeight="1">
      <c r="A42" s="103" t="s">
        <v>31</v>
      </c>
      <c r="B42" s="104"/>
      <c r="C42" s="104"/>
      <c r="D42" s="104"/>
      <c r="E42" s="105"/>
      <c r="F42" s="24">
        <f>F12+F16+F17+F18+F19+F20+F21+F22+F23+F24+F25+F26+F30+F27+F28+F29+F31+F32+F33+F34+F38+F39+F41+362208</f>
        <v>180867691</v>
      </c>
      <c r="G42" s="18">
        <f>G12+G16+G17+G18+G19+G20+G21+G22+G23+G24+G25+G26+G30+G27+G28+G29+G31+G32+G33+G34+G37+G38+G39+G41</f>
        <v>43380841</v>
      </c>
      <c r="H42" s="91">
        <f>H12+H16+H17+H18+H19+H20+H21+H22+H23+H24+H25+H26+H30+H27+H28+H29+H31+H32+H33+H34+H37+H38+H39+H41</f>
        <v>1753780</v>
      </c>
      <c r="I42" s="24">
        <f>I22+I24+I25+I27+I32+I34+I40</f>
        <v>5674960</v>
      </c>
      <c r="J42" s="30">
        <f>245000+74780+46970+15000+100970+150000+324000+150000+330000+100000+750000+100000+100000+1061441+17000000</f>
        <v>20548161</v>
      </c>
      <c r="K42" s="24">
        <f>SUM(K12:K40)</f>
        <v>15403940</v>
      </c>
      <c r="L42" s="49" t="s">
        <v>13</v>
      </c>
    </row>
    <row r="43" spans="1:12" ht="31.5" customHeight="1">
      <c r="A43" s="103" t="s">
        <v>88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5"/>
    </row>
    <row r="44" spans="1:12" ht="45" customHeight="1">
      <c r="A44" s="5">
        <v>1</v>
      </c>
      <c r="B44" s="5">
        <v>600</v>
      </c>
      <c r="C44" s="5">
        <v>60014</v>
      </c>
      <c r="D44" s="5">
        <v>6060</v>
      </c>
      <c r="E44" s="33" t="s">
        <v>64</v>
      </c>
      <c r="F44" s="13">
        <v>4000</v>
      </c>
      <c r="G44" s="40">
        <v>4000</v>
      </c>
      <c r="H44" s="13">
        <v>4000</v>
      </c>
      <c r="I44" s="5"/>
      <c r="J44" s="5"/>
      <c r="K44" s="5"/>
      <c r="L44" s="6" t="s">
        <v>67</v>
      </c>
    </row>
    <row r="45" spans="1:12" ht="54" customHeight="1">
      <c r="A45" s="7" t="s">
        <v>11</v>
      </c>
      <c r="B45" s="7">
        <v>750</v>
      </c>
      <c r="C45" s="7">
        <v>75020</v>
      </c>
      <c r="D45" s="12" t="s">
        <v>42</v>
      </c>
      <c r="E45" s="8" t="s">
        <v>43</v>
      </c>
      <c r="F45" s="14">
        <v>80000</v>
      </c>
      <c r="G45" s="15">
        <v>80000</v>
      </c>
      <c r="H45" s="14">
        <v>80000</v>
      </c>
      <c r="I45" s="14"/>
      <c r="J45" s="17"/>
      <c r="K45" s="14"/>
      <c r="L45" s="8" t="s">
        <v>17</v>
      </c>
    </row>
    <row r="46" spans="1:12" ht="54" customHeight="1">
      <c r="A46" s="7" t="s">
        <v>12</v>
      </c>
      <c r="B46" s="7">
        <v>750</v>
      </c>
      <c r="C46" s="7">
        <v>75020</v>
      </c>
      <c r="D46" s="12" t="s">
        <v>42</v>
      </c>
      <c r="E46" s="8" t="s">
        <v>47</v>
      </c>
      <c r="F46" s="14">
        <v>40000</v>
      </c>
      <c r="G46" s="15">
        <v>40000</v>
      </c>
      <c r="H46" s="14">
        <v>40000</v>
      </c>
      <c r="I46" s="14"/>
      <c r="J46" s="17"/>
      <c r="K46" s="14"/>
      <c r="L46" s="8" t="s">
        <v>17</v>
      </c>
    </row>
    <row r="47" spans="1:12" ht="47.25" customHeight="1">
      <c r="A47" s="7" t="s">
        <v>19</v>
      </c>
      <c r="B47" s="7">
        <v>750</v>
      </c>
      <c r="C47" s="7">
        <v>75020</v>
      </c>
      <c r="D47" s="12" t="s">
        <v>42</v>
      </c>
      <c r="E47" s="8" t="s">
        <v>46</v>
      </c>
      <c r="F47" s="14">
        <v>4000</v>
      </c>
      <c r="G47" s="15">
        <v>4000</v>
      </c>
      <c r="H47" s="14">
        <v>4000</v>
      </c>
      <c r="I47" s="14"/>
      <c r="J47" s="17"/>
      <c r="K47" s="14"/>
      <c r="L47" s="8" t="s">
        <v>17</v>
      </c>
    </row>
    <row r="48" spans="1:12" ht="48.75" customHeight="1">
      <c r="A48" s="7" t="s">
        <v>20</v>
      </c>
      <c r="B48" s="7">
        <v>750</v>
      </c>
      <c r="C48" s="7">
        <v>75020</v>
      </c>
      <c r="D48" s="12" t="s">
        <v>42</v>
      </c>
      <c r="E48" s="8" t="s">
        <v>45</v>
      </c>
      <c r="F48" s="14">
        <v>7500</v>
      </c>
      <c r="G48" s="15">
        <v>7500</v>
      </c>
      <c r="H48" s="14">
        <v>7500</v>
      </c>
      <c r="I48" s="14"/>
      <c r="J48" s="17"/>
      <c r="K48" s="14"/>
      <c r="L48" s="8" t="s">
        <v>17</v>
      </c>
    </row>
    <row r="49" spans="1:12" ht="48.75" customHeight="1">
      <c r="A49" s="7" t="s">
        <v>21</v>
      </c>
      <c r="B49" s="43">
        <v>750</v>
      </c>
      <c r="C49" s="43">
        <v>75020</v>
      </c>
      <c r="D49" s="44" t="s">
        <v>42</v>
      </c>
      <c r="E49" s="45" t="s">
        <v>82</v>
      </c>
      <c r="F49" s="46">
        <v>30000</v>
      </c>
      <c r="G49" s="47">
        <v>15000</v>
      </c>
      <c r="H49" s="46">
        <v>15000</v>
      </c>
      <c r="I49" s="46"/>
      <c r="J49" s="48"/>
      <c r="K49" s="46"/>
      <c r="L49" s="8" t="s">
        <v>17</v>
      </c>
    </row>
    <row r="50" spans="1:12" ht="54.75" customHeight="1">
      <c r="A50" s="7" t="s">
        <v>22</v>
      </c>
      <c r="B50" s="43">
        <v>851</v>
      </c>
      <c r="C50" s="43">
        <v>85121</v>
      </c>
      <c r="D50" s="44" t="s">
        <v>85</v>
      </c>
      <c r="E50" s="45" t="s">
        <v>83</v>
      </c>
      <c r="F50" s="46">
        <v>5000</v>
      </c>
      <c r="G50" s="47">
        <v>5000</v>
      </c>
      <c r="H50" s="46"/>
      <c r="I50" s="46"/>
      <c r="J50" s="17" t="s">
        <v>84</v>
      </c>
      <c r="K50" s="46"/>
      <c r="L50" s="8" t="s">
        <v>17</v>
      </c>
    </row>
    <row r="51" spans="1:12" ht="48.75" customHeight="1">
      <c r="A51" s="7" t="s">
        <v>23</v>
      </c>
      <c r="B51" s="34">
        <v>852</v>
      </c>
      <c r="C51" s="34">
        <v>85218</v>
      </c>
      <c r="D51" s="35" t="s">
        <v>42</v>
      </c>
      <c r="E51" s="29" t="s">
        <v>66</v>
      </c>
      <c r="F51" s="36">
        <v>8800</v>
      </c>
      <c r="G51" s="37">
        <v>8800</v>
      </c>
      <c r="H51" s="36">
        <v>8800</v>
      </c>
      <c r="I51" s="36"/>
      <c r="J51" s="38"/>
      <c r="K51" s="36"/>
      <c r="L51" s="29" t="s">
        <v>65</v>
      </c>
    </row>
    <row r="52" spans="1:12" ht="29.25" customHeight="1">
      <c r="A52" s="103" t="s">
        <v>32</v>
      </c>
      <c r="B52" s="104"/>
      <c r="C52" s="104"/>
      <c r="D52" s="104"/>
      <c r="E52" s="105"/>
      <c r="F52" s="24">
        <f>SUM(F44:F51)</f>
        <v>179300</v>
      </c>
      <c r="G52" s="18">
        <f>SUM(G44:G51)</f>
        <v>164300</v>
      </c>
      <c r="H52" s="24">
        <f>SUM(H44:H51)</f>
        <v>159300</v>
      </c>
      <c r="I52" s="24">
        <f>SUM(I45:I48)</f>
        <v>0</v>
      </c>
      <c r="J52" s="24">
        <v>5000</v>
      </c>
      <c r="K52" s="24">
        <f>SUM(K45:K48)</f>
        <v>0</v>
      </c>
      <c r="L52" s="49" t="s">
        <v>13</v>
      </c>
    </row>
    <row r="53" spans="1:12" ht="27.75" customHeight="1">
      <c r="A53" s="103" t="s">
        <v>33</v>
      </c>
      <c r="B53" s="104"/>
      <c r="C53" s="104"/>
      <c r="D53" s="104"/>
      <c r="E53" s="105"/>
      <c r="F53" s="24">
        <f aca="true" t="shared" si="0" ref="F53:K53">SUM(F42,F52)</f>
        <v>181046991</v>
      </c>
      <c r="G53" s="18">
        <f t="shared" si="0"/>
        <v>43545141</v>
      </c>
      <c r="H53" s="31">
        <f t="shared" si="0"/>
        <v>1913080</v>
      </c>
      <c r="I53" s="24">
        <f t="shared" si="0"/>
        <v>5674960</v>
      </c>
      <c r="J53" s="24">
        <f t="shared" si="0"/>
        <v>20553161</v>
      </c>
      <c r="K53" s="24">
        <f t="shared" si="0"/>
        <v>15403940</v>
      </c>
      <c r="L53" s="9" t="s">
        <v>13</v>
      </c>
    </row>
    <row r="54" spans="1:12" ht="9" customHeight="1">
      <c r="A54" s="10"/>
      <c r="B54" s="10"/>
      <c r="C54" s="10"/>
      <c r="D54" s="10"/>
      <c r="E54" s="10"/>
      <c r="F54" s="11"/>
      <c r="G54" s="10"/>
      <c r="H54" s="10"/>
      <c r="I54" s="10"/>
      <c r="J54" s="10"/>
      <c r="K54" s="10"/>
      <c r="L54" s="10"/>
    </row>
    <row r="55" spans="1:12" ht="17.25" customHeight="1">
      <c r="A55" s="10" t="s">
        <v>14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7.25" customHeight="1">
      <c r="A56" s="10" t="s">
        <v>15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7.25" customHeight="1">
      <c r="A57" s="106" t="s">
        <v>16</v>
      </c>
      <c r="B57" s="106"/>
      <c r="C57" s="106"/>
      <c r="D57" s="106"/>
      <c r="E57" s="106"/>
      <c r="F57" s="106"/>
      <c r="G57" s="106"/>
      <c r="H57" s="106"/>
      <c r="I57" s="10"/>
      <c r="J57" s="10"/>
      <c r="K57" s="10"/>
      <c r="L57" s="10"/>
    </row>
    <row r="58" spans="1:12" ht="17.25" customHeight="1">
      <c r="A58" s="106" t="s">
        <v>71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"/>
    </row>
    <row r="60" spans="1:8" ht="15.75">
      <c r="A60" s="106"/>
      <c r="B60" s="106"/>
      <c r="C60" s="106"/>
      <c r="D60" s="106"/>
      <c r="E60" s="106"/>
      <c r="F60" s="106"/>
      <c r="G60" s="106"/>
      <c r="H60" s="106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5.75">
      <c r="A62" s="106"/>
      <c r="B62" s="106"/>
      <c r="C62" s="106"/>
      <c r="D62" s="106"/>
      <c r="E62" s="106"/>
      <c r="F62" s="106"/>
      <c r="G62" s="106"/>
      <c r="H62" s="106"/>
    </row>
    <row r="63" spans="1:8" ht="12.75">
      <c r="A63" s="23"/>
      <c r="B63" s="23"/>
      <c r="C63" s="23"/>
      <c r="D63" s="23"/>
      <c r="E63" s="23"/>
      <c r="F63" s="23"/>
      <c r="G63" s="23"/>
      <c r="H63" s="23"/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3"/>
      <c r="B65" s="23"/>
      <c r="C65" s="23"/>
      <c r="D65" s="23"/>
      <c r="E65" s="23"/>
      <c r="F65" s="23"/>
      <c r="G65" s="23"/>
      <c r="H65" s="23"/>
    </row>
    <row r="66" spans="1:8" ht="12.75">
      <c r="A66" s="23"/>
      <c r="B66" s="23"/>
      <c r="C66" s="23"/>
      <c r="D66" s="23"/>
      <c r="E66" s="23"/>
      <c r="F66" s="23"/>
      <c r="G66" s="23"/>
      <c r="H66" s="23"/>
    </row>
    <row r="67" spans="1:8" ht="12.75">
      <c r="A67" s="23"/>
      <c r="B67" s="23"/>
      <c r="C67" s="23"/>
      <c r="D67" s="23"/>
      <c r="E67" s="23"/>
      <c r="F67" s="23"/>
      <c r="G67" s="23"/>
      <c r="H67" s="23"/>
    </row>
    <row r="68" spans="1:8" ht="12.75">
      <c r="A68" s="107"/>
      <c r="B68" s="107"/>
      <c r="C68" s="107"/>
      <c r="D68" s="107"/>
      <c r="E68" s="107"/>
      <c r="F68" s="107"/>
      <c r="G68" s="107"/>
      <c r="H68" s="23"/>
    </row>
    <row r="69" spans="1:8" ht="12.75">
      <c r="A69" s="107"/>
      <c r="B69" s="107"/>
      <c r="C69" s="107"/>
      <c r="D69" s="107"/>
      <c r="E69" s="107"/>
      <c r="F69" s="107"/>
      <c r="G69" s="107"/>
      <c r="H69" s="107"/>
    </row>
    <row r="70" spans="1:8" ht="12.75">
      <c r="A70" s="23"/>
      <c r="B70" s="23"/>
      <c r="C70" s="23"/>
      <c r="D70" s="23"/>
      <c r="E70" s="23"/>
      <c r="F70" s="23"/>
      <c r="G70" s="23"/>
      <c r="H70" s="23"/>
    </row>
    <row r="71" spans="1:8" ht="12.75">
      <c r="A71" s="23"/>
      <c r="B71" s="23"/>
      <c r="C71" s="23"/>
      <c r="D71" s="23"/>
      <c r="E71" s="23"/>
      <c r="F71" s="23"/>
      <c r="G71" s="23"/>
      <c r="H71" s="23"/>
    </row>
    <row r="72" spans="1:8" ht="12.75">
      <c r="A72" s="23"/>
      <c r="B72" s="23"/>
      <c r="C72" s="23"/>
      <c r="D72" s="23"/>
      <c r="E72" s="23"/>
      <c r="F72" s="23"/>
      <c r="G72" s="23"/>
      <c r="H72" s="23"/>
    </row>
  </sheetData>
  <mergeCells count="37">
    <mergeCell ref="E6:E10"/>
    <mergeCell ref="G6:K6"/>
    <mergeCell ref="A34:A36"/>
    <mergeCell ref="B34:B36"/>
    <mergeCell ref="C34:C36"/>
    <mergeCell ref="D34:D36"/>
    <mergeCell ref="A69:H69"/>
    <mergeCell ref="F6:F10"/>
    <mergeCell ref="A62:H62"/>
    <mergeCell ref="A60:H60"/>
    <mergeCell ref="H7:K7"/>
    <mergeCell ref="H8:H10"/>
    <mergeCell ref="I8:I10"/>
    <mergeCell ref="J8:J10"/>
    <mergeCell ref="A42:E42"/>
    <mergeCell ref="A68:G68"/>
    <mergeCell ref="A43:L43"/>
    <mergeCell ref="A52:E52"/>
    <mergeCell ref="A53:E53"/>
    <mergeCell ref="A58:K58"/>
    <mergeCell ref="A57:H57"/>
    <mergeCell ref="H1:L1"/>
    <mergeCell ref="H2:L2"/>
    <mergeCell ref="A4:L4"/>
    <mergeCell ref="A6:A10"/>
    <mergeCell ref="L6:L10"/>
    <mergeCell ref="D6:D10"/>
    <mergeCell ref="K8:K10"/>
    <mergeCell ref="G7:G10"/>
    <mergeCell ref="B6:B10"/>
    <mergeCell ref="C6:C10"/>
    <mergeCell ref="L39:L40"/>
    <mergeCell ref="A39:A40"/>
    <mergeCell ref="B39:B40"/>
    <mergeCell ref="C39:C40"/>
    <mergeCell ref="F39:F40"/>
    <mergeCell ref="G39:G40"/>
  </mergeCells>
  <printOptions horizontalCentered="1"/>
  <pageMargins left="0.31496062992125984" right="0.1968503937007874" top="0.49" bottom="0.31496062992125984" header="0.2362204724409449" footer="0.35"/>
  <pageSetup horizontalDpi="600" verticalDpi="600" orientation="landscape" paperSize="9" scale="75" r:id="rId1"/>
  <rowBreaks count="3" manualBreakCount="3">
    <brk id="20" max="11" man="1"/>
    <brk id="31" max="11" man="1"/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2007-12-28T08:19:01Z</cp:lastPrinted>
  <dcterms:created xsi:type="dcterms:W3CDTF">2006-10-25T12:20:45Z</dcterms:created>
  <dcterms:modified xsi:type="dcterms:W3CDTF">2008-01-02T09:28:52Z</dcterms:modified>
  <cp:category/>
  <cp:version/>
  <cp:contentType/>
  <cp:contentStatus/>
</cp:coreProperties>
</file>