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</sheets>
  <definedNames>
    <definedName name="_xlnm.Print_Area" localSheetId="0">'dochody'!$A$1:$C$104</definedName>
    <definedName name="_xlnm.Print_Titles" localSheetId="0">'dochody'!$7:$8</definedName>
  </definedNames>
  <calcPr fullCalcOnLoad="1"/>
</workbook>
</file>

<file path=xl/sharedStrings.xml><?xml version="1.0" encoding="utf-8"?>
<sst xmlns="http://schemas.openxmlformats.org/spreadsheetml/2006/main" count="110" uniqueCount="96">
  <si>
    <t>Dział</t>
  </si>
  <si>
    <t>Treść</t>
  </si>
  <si>
    <t>600</t>
  </si>
  <si>
    <t>TRANSPORT I ŁĄCZNOŚĆ</t>
  </si>
  <si>
    <t>GOSPODARKA MIESZKANIOWA</t>
  </si>
  <si>
    <t>020</t>
  </si>
  <si>
    <t>LEŚNICTWO</t>
  </si>
  <si>
    <t>wpływy z odsetek na rachunkach bankowych (dot. PZDP)</t>
  </si>
  <si>
    <t>dochody z najmu i dzierżawy</t>
  </si>
  <si>
    <t>wpływy ze sprzedaży mienia</t>
  </si>
  <si>
    <t>DOCHODY WŁASNE, w tym:</t>
  </si>
  <si>
    <t>DOTACJE NA REALIZACJĘ ZADAŃ Z ZAKRESU ADM. RZĄDOWEJ, w tym:</t>
  </si>
  <si>
    <t>DOTACJE NA REALIZACJĘ ZADAŃ Z ZAKRESU ADM. RZĄDOWEJ</t>
  </si>
  <si>
    <t>710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</si>
  <si>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</si>
  <si>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</si>
  <si>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</si>
  <si>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</si>
  <si>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</si>
  <si>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750</t>
  </si>
  <si>
    <t>ADMINISTRACJA PUBLICZNA</t>
  </si>
  <si>
    <t>wpływy z odsetek na rachunkach bankowych (dot. Starostwo Powiatowe)</t>
  </si>
  <si>
    <t>Urzędy wojewódzkie</t>
  </si>
  <si>
    <t>Komisje poborowe</t>
  </si>
  <si>
    <t>754</t>
  </si>
  <si>
    <t>BEZPIECZEŃSTWO PUBLICZNE I OCHRONA PRZECIWPOŻAROWA</t>
  </si>
  <si>
    <t>756</t>
  </si>
  <si>
    <t>758</t>
  </si>
  <si>
    <t>RÓŻNE ROZLICZENIA</t>
  </si>
  <si>
    <t>część oświatowa</t>
  </si>
  <si>
    <t>część wyrównawcza</t>
  </si>
  <si>
    <t>Udział w podatku dochodowym od osób fizycznych</t>
  </si>
  <si>
    <t>SUBWENCJA OGÓLNA, w tym:</t>
  </si>
  <si>
    <t>OŚWIATA I WYCHOWANIE</t>
  </si>
  <si>
    <t>w tym wg jednostek odpowiedzialnych za wykonanie:</t>
  </si>
  <si>
    <t>wpływy z odsetek na rachunkach bankowych (dot. wszystkich jednostek oświatowych dz. 801)</t>
  </si>
  <si>
    <t>OCHRONA ZDROWIA</t>
  </si>
  <si>
    <t>-DPS Pogórze</t>
  </si>
  <si>
    <t>-DPS Skoczów</t>
  </si>
  <si>
    <t xml:space="preserve">w tym wg jednostek </t>
  </si>
  <si>
    <t>-DPS Cieszyn</t>
  </si>
  <si>
    <t>-DPS Drogomyśl</t>
  </si>
  <si>
    <t>wpływy z odsetek na rachunkach</t>
  </si>
  <si>
    <t>bankowych (dot. wszystkich jednostek opieki społecznej)</t>
  </si>
  <si>
    <t>EDUKACYJNA OPIEKA WYCHOWAWCZA</t>
  </si>
  <si>
    <t>SSM Dobka</t>
  </si>
  <si>
    <t>SSM Istebna</t>
  </si>
  <si>
    <t>wpływy z odsetek na rachunkach bankowych (dot. w/w jedn.)</t>
  </si>
  <si>
    <t>OGÓŁEM DOCHODY</t>
  </si>
  <si>
    <t xml:space="preserve">wg działów klasyfikacji budżetowej i ważniejszych źródeł  </t>
  </si>
  <si>
    <t>DOCHODY</t>
  </si>
  <si>
    <t>GOSPODARKA KOMUNALNA I OCHRONA ŚRODOWISKA</t>
  </si>
  <si>
    <t>DOCHODY WŁASNE</t>
  </si>
  <si>
    <t>odsetki od środków na rachunku PFOŚiGW</t>
  </si>
  <si>
    <t>DOTACJE NA PODSTAWIE POROZUMIEŃ Z J.S.T. (drogi wojewódzkie)</t>
  </si>
  <si>
    <t>Obrona cywilna</t>
  </si>
  <si>
    <t>Urzędy wojewódzkie (akcja kurierska)</t>
  </si>
  <si>
    <t>-DPS Kończyce Małe</t>
  </si>
  <si>
    <t>wpływy z odsetek na rachunkach bankowych (dot. PSP)</t>
  </si>
  <si>
    <t>Komendy powiatowe PSP</t>
  </si>
  <si>
    <t>POZOSTAŁE ZADANIA Z ZAKRESU POLITYKI SPOŁECZNEJ</t>
  </si>
  <si>
    <t>POMOC SPOŁECZNA</t>
  </si>
  <si>
    <t>dochody z usług dps-ów</t>
  </si>
  <si>
    <t>Udział w podatku dochodowym od osób prawnych</t>
  </si>
  <si>
    <t>25%-wy udział w dochodach z gospodarowania mieniem Skarbu Państwa</t>
  </si>
  <si>
    <t>5%-owy udział od dochodów realizowanych przez PINB</t>
  </si>
  <si>
    <t>5%-owy udział od dochodów realizowanych przez PSP</t>
  </si>
  <si>
    <t>wpływy z opłat za karty parkingowe</t>
  </si>
  <si>
    <t xml:space="preserve">-DD Kończyce </t>
  </si>
  <si>
    <t>część równoważąca</t>
  </si>
  <si>
    <t>DOCHODY OD OSÓB PRAWNYCH, OD OSÓB FIZYCZNYCH I OD INNYCH JEDNOSTEK NIE POSIADAJĄCYCH OSOBOWOŚCI PRAWNEJ ORAZ WYDATKI ZWIĄZANE Z ICH POBOREM</t>
  </si>
  <si>
    <t>Wpływ z tytułu obsługi PFRON</t>
  </si>
  <si>
    <t>wpływy z odsetek na rachunkach bankowych (dot. PUP)</t>
  </si>
  <si>
    <t>Dotacje na realizację własnych zadań inwestycyjnych</t>
  </si>
  <si>
    <t>Plan 2006</t>
  </si>
  <si>
    <t>Wpływy z opłaty komunikacyjnej</t>
  </si>
  <si>
    <t>Zaświadczenia, zezwolenia na przewozy oraz licencje na transport</t>
  </si>
  <si>
    <t>wpływy środków obrotowych na koniec roku</t>
  </si>
  <si>
    <t>dochody z opłat dd, w tym:</t>
  </si>
  <si>
    <t xml:space="preserve">wpływy z tyt.porozumień między powiatami, w tym: </t>
  </si>
  <si>
    <t>- placówki opiekuńczo - wychowawcze</t>
  </si>
  <si>
    <t>- rodziny zastepcze</t>
  </si>
  <si>
    <t>Środki na dofinansowanie zadań własnych pozyskane z funduszy unijnych</t>
  </si>
  <si>
    <t>Dofinansowanie inwestycji ze środków ZPORR (SEKAP)</t>
  </si>
  <si>
    <t>środki z funduszy celowych na realizację programów na rzecz promocji zatrudnienia (PUP)</t>
  </si>
  <si>
    <t>DOTACJE NA REALIZACJĘ ZADAŃ WŁASNYCH, w tym: Domy pomocy społecznej</t>
  </si>
  <si>
    <t>DOTACJE NA REALIZACJĘ ZADAŃ Z ZAKRESU ADM. RZĄDOWEJ, w tym: Zespoły d/s orzekania o stopniu niepełnosprawności</t>
  </si>
  <si>
    <t>DOTACJE NA REALIZACJĘ ZADAŃ Z ZAKRESU ADM. RZĄDOWEJ, w tym: Składki na ubezpieczenia zdrowotne oraz świadczenia dla osób nie objętych obowiązkiem ubezpieczenia zdrowotnego</t>
  </si>
  <si>
    <t>DOCHODY WŁASNE, w tym: wpływy z odsetek na rachunkach bankowych i lokat (dot. rachunku podstawowego budżetu powiatu)</t>
  </si>
  <si>
    <t>Dofinansowanie inwestycji drogowych ze środków funduszy unijnych</t>
  </si>
  <si>
    <t>pomoc finansowa z jst</t>
  </si>
  <si>
    <t>środki na dofinansowanie zadań własnych pozyskane z funduszu celowego (Fundusz Rozwoju Kultury Fizycznej)</t>
  </si>
  <si>
    <t xml:space="preserve">dofinansowanie zadań własnych ze środków unijnych (Europejski Fundusz Społeczny) </t>
  </si>
  <si>
    <t>wpływy z odsetek na rachunkach bankowych (dot. PINB)</t>
  </si>
  <si>
    <t>Załącznik nr 1 do Uchwały Budżetowej Rady Powiatu Cieszyńskiego</t>
  </si>
  <si>
    <t>Nr XXXVI/367/05 z dnia 28 grudnia 2005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</si>
</sst>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4" fillId="0" borderId="0" xfId="19" applyNumberFormat="1" applyFont="1" applyBorder="1" applyAlignment="1">
      <alignment vertical="center"/>
    </xf>
    <xf numFmtId="164" fontId="7" fillId="0" borderId="0" xfId="1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0" fillId="0" borderId="0" xfId="1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9" fontId="11" fillId="0" borderId="3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left" vertical="center" wrapText="1"/>
    </xf>
    <xf numFmtId="165" fontId="17" fillId="0" borderId="3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vertical="center" wrapText="1"/>
    </xf>
    <xf numFmtId="165" fontId="11" fillId="0" borderId="5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49" fontId="11" fillId="0" borderId="6" xfId="0" applyNumberFormat="1" applyFont="1" applyBorder="1" applyAlignment="1">
      <alignment vertical="center" wrapText="1"/>
    </xf>
    <xf numFmtId="165" fontId="11" fillId="0" borderId="6" xfId="0" applyNumberFormat="1" applyFont="1" applyFill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165" fontId="11" fillId="0" borderId="7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5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 wrapText="1"/>
    </xf>
    <xf numFmtId="165" fontId="16" fillId="2" borderId="1" xfId="0" applyNumberFormat="1" applyFont="1" applyFill="1" applyBorder="1" applyAlignment="1">
      <alignment horizontal="right" vertical="center"/>
    </xf>
    <xf numFmtId="49" fontId="18" fillId="2" borderId="2" xfId="0" applyNumberFormat="1" applyFont="1" applyFill="1" applyBorder="1" applyAlignment="1">
      <alignment vertical="center" wrapText="1"/>
    </xf>
    <xf numFmtId="165" fontId="18" fillId="2" borderId="2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vertical="center" wrapText="1"/>
    </xf>
    <xf numFmtId="165" fontId="16" fillId="2" borderId="4" xfId="0" applyNumberFormat="1" applyFont="1" applyFill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/>
    </xf>
    <xf numFmtId="49" fontId="11" fillId="2" borderId="5" xfId="0" applyNumberFormat="1" applyFont="1" applyFill="1" applyBorder="1" applyAlignment="1">
      <alignment vertical="center" wrapText="1"/>
    </xf>
    <xf numFmtId="165" fontId="11" fillId="0" borderId="5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vertical="center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 wrapText="1"/>
    </xf>
    <xf numFmtId="165" fontId="11" fillId="0" borderId="4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49" fontId="11" fillId="2" borderId="3" xfId="0" applyNumberFormat="1" applyFont="1" applyFill="1" applyBorder="1" applyAlignment="1">
      <alignment vertical="center" wrapText="1"/>
    </xf>
    <xf numFmtId="165" fontId="11" fillId="0" borderId="3" xfId="0" applyNumberFormat="1" applyFont="1" applyBorder="1" applyAlignment="1">
      <alignment horizontal="right" vertical="center"/>
    </xf>
    <xf numFmtId="49" fontId="11" fillId="2" borderId="7" xfId="0" applyNumberFormat="1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vertical="center" wrapText="1"/>
    </xf>
    <xf numFmtId="49" fontId="11" fillId="2" borderId="4" xfId="0" applyNumberFormat="1" applyFont="1" applyFill="1" applyBorder="1" applyAlignment="1">
      <alignment vertical="center" wrapText="1"/>
    </xf>
    <xf numFmtId="165" fontId="11" fillId="2" borderId="4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vertical="center" wrapText="1"/>
    </xf>
    <xf numFmtId="49" fontId="16" fillId="0" borderId="9" xfId="0" applyNumberFormat="1" applyFont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BreakPreview" zoomScaleSheetLayoutView="100" workbookViewId="0" topLeftCell="A1">
      <selection activeCell="B2" sqref="B2:C2"/>
    </sheetView>
  </sheetViews>
  <sheetFormatPr defaultColWidth="9.00390625" defaultRowHeight="12.75"/>
  <cols>
    <col min="1" max="1" width="7.875" style="2" customWidth="1"/>
    <col min="2" max="2" width="61.125" style="3" customWidth="1"/>
    <col min="3" max="3" width="22.125" style="2" customWidth="1"/>
    <col min="4" max="4" width="16.75390625" style="2" customWidth="1"/>
    <col min="5" max="16384" width="9.125" style="2" customWidth="1"/>
  </cols>
  <sheetData>
    <row r="1" spans="2:3" ht="12.75">
      <c r="B1" s="110" t="s">
        <v>94</v>
      </c>
      <c r="C1" s="110"/>
    </row>
    <row r="2" spans="1:3" ht="14.25" customHeight="1">
      <c r="A2" s="22"/>
      <c r="B2" s="110" t="s">
        <v>95</v>
      </c>
      <c r="C2" s="110"/>
    </row>
    <row r="3" spans="1:3" ht="15.75" customHeight="1">
      <c r="A3" s="22"/>
      <c r="B3" s="23"/>
      <c r="C3" s="22"/>
    </row>
    <row r="4" spans="1:4" ht="21" customHeight="1">
      <c r="A4" s="108" t="s">
        <v>50</v>
      </c>
      <c r="B4" s="108"/>
      <c r="C4" s="108"/>
      <c r="D4" s="1"/>
    </row>
    <row r="5" spans="1:4" ht="23.25" customHeight="1">
      <c r="A5" s="109" t="s">
        <v>49</v>
      </c>
      <c r="B5" s="109"/>
      <c r="C5" s="109"/>
      <c r="D5" s="1"/>
    </row>
    <row r="6" spans="1:3" ht="17.25" customHeight="1">
      <c r="A6" s="24"/>
      <c r="B6" s="23"/>
      <c r="C6" s="22"/>
    </row>
    <row r="7" spans="1:4" ht="12.75">
      <c r="A7" s="25" t="s">
        <v>0</v>
      </c>
      <c r="B7" s="26" t="s">
        <v>1</v>
      </c>
      <c r="C7" s="27" t="s">
        <v>74</v>
      </c>
      <c r="D7" s="4"/>
    </row>
    <row r="8" spans="1:4" ht="10.5" customHeight="1">
      <c r="A8" s="28">
        <v>1</v>
      </c>
      <c r="B8" s="29">
        <v>2</v>
      </c>
      <c r="C8" s="30">
        <v>3</v>
      </c>
      <c r="D8" s="5"/>
    </row>
    <row r="9" spans="1:4" s="9" customFormat="1" ht="19.5" customHeight="1">
      <c r="A9" s="31" t="s">
        <v>5</v>
      </c>
      <c r="B9" s="32" t="s">
        <v>6</v>
      </c>
      <c r="C9" s="33">
        <f>C10</f>
        <v>91275</v>
      </c>
      <c r="D9" s="6"/>
    </row>
    <row r="10" spans="1:4" s="9" customFormat="1" ht="14.25" customHeight="1">
      <c r="A10" s="39"/>
      <c r="B10" s="40" t="s">
        <v>52</v>
      </c>
      <c r="C10" s="41">
        <v>91275</v>
      </c>
      <c r="D10" s="6"/>
    </row>
    <row r="11" spans="1:4" s="10" customFormat="1" ht="19.5" customHeight="1">
      <c r="A11" s="31" t="s">
        <v>2</v>
      </c>
      <c r="B11" s="42" t="s">
        <v>3</v>
      </c>
      <c r="C11" s="33">
        <f>C12+C16</f>
        <v>11658519</v>
      </c>
      <c r="D11" s="6"/>
    </row>
    <row r="12" spans="1:4" s="12" customFormat="1" ht="15" customHeight="1">
      <c r="A12" s="84"/>
      <c r="B12" s="43" t="s">
        <v>10</v>
      </c>
      <c r="C12" s="44">
        <f>SUM(C13:C15)</f>
        <v>10677500</v>
      </c>
      <c r="D12" s="11"/>
    </row>
    <row r="13" spans="1:4" s="12" customFormat="1" ht="14.25" customHeight="1">
      <c r="A13" s="85"/>
      <c r="B13" s="34" t="s">
        <v>90</v>
      </c>
      <c r="C13" s="46">
        <f>1687000+175000+50000</f>
        <v>1912000</v>
      </c>
      <c r="D13" s="11"/>
    </row>
    <row r="14" spans="1:4" s="12" customFormat="1" ht="12" customHeight="1">
      <c r="A14" s="85"/>
      <c r="B14" s="34" t="s">
        <v>89</v>
      </c>
      <c r="C14" s="46">
        <v>8760000</v>
      </c>
      <c r="D14" s="11"/>
    </row>
    <row r="15" spans="1:4" s="10" customFormat="1" ht="14.25" customHeight="1">
      <c r="A15" s="86"/>
      <c r="B15" s="34" t="s">
        <v>7</v>
      </c>
      <c r="C15" s="47">
        <v>5500</v>
      </c>
      <c r="D15" s="11"/>
    </row>
    <row r="16" spans="1:4" s="10" customFormat="1" ht="12.75" customHeight="1">
      <c r="A16" s="79"/>
      <c r="B16" s="48" t="s">
        <v>54</v>
      </c>
      <c r="C16" s="49">
        <v>981019</v>
      </c>
      <c r="D16" s="11"/>
    </row>
    <row r="17" spans="1:4" s="9" customFormat="1" ht="19.5" customHeight="1">
      <c r="A17" s="50">
        <v>700</v>
      </c>
      <c r="B17" s="51" t="s">
        <v>4</v>
      </c>
      <c r="C17" s="52">
        <f>C18+C22</f>
        <v>3513458</v>
      </c>
      <c r="D17" s="13"/>
    </row>
    <row r="18" spans="1:4" ht="15" customHeight="1">
      <c r="A18" s="83"/>
      <c r="B18" s="43" t="s">
        <v>10</v>
      </c>
      <c r="C18" s="53">
        <f>C19+C20+C21</f>
        <v>3425871</v>
      </c>
      <c r="D18" s="11"/>
    </row>
    <row r="19" spans="1:4" ht="12.75">
      <c r="A19" s="80"/>
      <c r="B19" s="34" t="s">
        <v>8</v>
      </c>
      <c r="C19" s="35">
        <v>4600</v>
      </c>
      <c r="D19" s="11"/>
    </row>
    <row r="20" spans="1:4" ht="15" customHeight="1">
      <c r="A20" s="80"/>
      <c r="B20" s="34" t="s">
        <v>9</v>
      </c>
      <c r="C20" s="35">
        <f>1791271+850000+360000</f>
        <v>3001271</v>
      </c>
      <c r="D20" s="11"/>
    </row>
    <row r="21" spans="1:4" ht="12.75" customHeight="1">
      <c r="A21" s="80"/>
      <c r="B21" s="34" t="s">
        <v>64</v>
      </c>
      <c r="C21" s="35">
        <v>420000</v>
      </c>
      <c r="D21" s="11"/>
    </row>
    <row r="22" spans="1:4" ht="15" customHeight="1">
      <c r="A22" s="38"/>
      <c r="B22" s="48" t="s">
        <v>12</v>
      </c>
      <c r="C22" s="54">
        <v>87587</v>
      </c>
      <c r="D22" s="11"/>
    </row>
    <row r="23" spans="1:4" s="10" customFormat="1" ht="19.5" customHeight="1">
      <c r="A23" s="50" t="s">
        <v>13</v>
      </c>
      <c r="B23" s="55" t="s">
        <v>14</v>
      </c>
      <c r="C23" s="52">
        <f>C24+C27</f>
        <v>537370</v>
      </c>
      <c r="D23" s="14"/>
    </row>
    <row r="24" spans="1:4" ht="15" customHeight="1">
      <c r="A24" s="83"/>
      <c r="B24" s="43" t="s">
        <v>10</v>
      </c>
      <c r="C24" s="53">
        <f>C26+C25</f>
        <v>700</v>
      </c>
      <c r="D24" s="7"/>
    </row>
    <row r="25" spans="1:4" ht="15" customHeight="1">
      <c r="A25" s="36"/>
      <c r="B25" s="45" t="s">
        <v>65</v>
      </c>
      <c r="C25" s="35">
        <v>600</v>
      </c>
      <c r="D25" s="7"/>
    </row>
    <row r="26" spans="1:4" ht="15.75" customHeight="1">
      <c r="A26" s="80"/>
      <c r="B26" s="34" t="s">
        <v>93</v>
      </c>
      <c r="C26" s="35">
        <v>100</v>
      </c>
      <c r="D26" s="11"/>
    </row>
    <row r="27" spans="1:4" ht="12.75" customHeight="1">
      <c r="A27" s="36"/>
      <c r="B27" s="43" t="s">
        <v>11</v>
      </c>
      <c r="C27" s="53">
        <f>SUM(C28:C31)</f>
        <v>536670</v>
      </c>
      <c r="D27" s="11"/>
    </row>
    <row r="28" spans="1:4" ht="12" customHeight="1">
      <c r="A28" s="36"/>
      <c r="B28" s="34" t="s">
        <v>15</v>
      </c>
      <c r="C28" s="35">
        <v>52734</v>
      </c>
      <c r="D28" s="11"/>
    </row>
    <row r="29" spans="1:4" ht="13.5" customHeight="1">
      <c r="A29" s="36"/>
      <c r="B29" s="34" t="s">
        <v>16</v>
      </c>
      <c r="C29" s="35">
        <v>119750</v>
      </c>
      <c r="D29" s="11"/>
    </row>
    <row r="30" spans="1:4" ht="13.5" customHeight="1">
      <c r="A30" s="36"/>
      <c r="B30" s="34" t="s">
        <v>17</v>
      </c>
      <c r="C30" s="35">
        <v>6776</v>
      </c>
      <c r="D30" s="11"/>
    </row>
    <row r="31" spans="1:4" ht="15" customHeight="1">
      <c r="A31" s="38"/>
      <c r="B31" s="56" t="s">
        <v>18</v>
      </c>
      <c r="C31" s="57">
        <v>357410</v>
      </c>
      <c r="D31" s="11"/>
    </row>
    <row r="32" spans="1:4" s="10" customFormat="1" ht="19.5" customHeight="1">
      <c r="A32" s="50" t="s">
        <v>19</v>
      </c>
      <c r="B32" s="51" t="s">
        <v>20</v>
      </c>
      <c r="C32" s="52">
        <f>C33+C38</f>
        <v>492121</v>
      </c>
      <c r="D32" s="13"/>
    </row>
    <row r="33" spans="1:4" ht="15" customHeight="1">
      <c r="A33" s="83"/>
      <c r="B33" s="43" t="s">
        <v>10</v>
      </c>
      <c r="C33" s="53">
        <f>SUM(C34:C37)</f>
        <v>58804</v>
      </c>
      <c r="D33" s="15"/>
    </row>
    <row r="34" spans="1:4" ht="12.75">
      <c r="A34" s="80"/>
      <c r="B34" s="58" t="s">
        <v>8</v>
      </c>
      <c r="C34" s="35">
        <v>6800</v>
      </c>
      <c r="D34" s="11"/>
    </row>
    <row r="35" spans="1:4" ht="12.75">
      <c r="A35" s="80"/>
      <c r="B35" s="58" t="s">
        <v>67</v>
      </c>
      <c r="C35" s="35">
        <v>3750</v>
      </c>
      <c r="D35" s="11"/>
    </row>
    <row r="36" spans="1:4" ht="12.75" customHeight="1">
      <c r="A36" s="80"/>
      <c r="B36" s="34" t="s">
        <v>21</v>
      </c>
      <c r="C36" s="35">
        <v>14500</v>
      </c>
      <c r="D36" s="11"/>
    </row>
    <row r="37" spans="1:4" ht="14.25" customHeight="1">
      <c r="A37" s="80"/>
      <c r="B37" s="34" t="s">
        <v>83</v>
      </c>
      <c r="C37" s="35">
        <v>33754</v>
      </c>
      <c r="D37" s="11"/>
    </row>
    <row r="38" spans="1:4" ht="11.25" customHeight="1">
      <c r="A38" s="36"/>
      <c r="B38" s="34" t="s">
        <v>11</v>
      </c>
      <c r="C38" s="35">
        <f>C39+C40+C41</f>
        <v>433317</v>
      </c>
      <c r="D38" s="11"/>
    </row>
    <row r="39" spans="1:4" ht="14.25" customHeight="1">
      <c r="A39" s="36"/>
      <c r="B39" s="34" t="s">
        <v>22</v>
      </c>
      <c r="C39" s="35">
        <v>385717</v>
      </c>
      <c r="D39" s="11"/>
    </row>
    <row r="40" spans="1:4" ht="15" customHeight="1">
      <c r="A40" s="36"/>
      <c r="B40" s="34" t="s">
        <v>56</v>
      </c>
      <c r="C40" s="35">
        <v>3600</v>
      </c>
      <c r="D40" s="11"/>
    </row>
    <row r="41" spans="1:4" ht="15.75" customHeight="1">
      <c r="A41" s="38"/>
      <c r="B41" s="56" t="s">
        <v>23</v>
      </c>
      <c r="C41" s="57">
        <v>44000</v>
      </c>
      <c r="D41" s="11"/>
    </row>
    <row r="42" spans="1:4" s="10" customFormat="1" ht="28.5" customHeight="1">
      <c r="A42" s="50" t="s">
        <v>24</v>
      </c>
      <c r="B42" s="55" t="s">
        <v>25</v>
      </c>
      <c r="C42" s="52">
        <f>C43+C46</f>
        <v>5499130</v>
      </c>
      <c r="D42" s="13"/>
    </row>
    <row r="43" spans="1:4" ht="15" customHeight="1">
      <c r="A43" s="83"/>
      <c r="B43" s="43" t="s">
        <v>10</v>
      </c>
      <c r="C43" s="53">
        <f>C45+C44</f>
        <v>7800</v>
      </c>
      <c r="D43" s="11"/>
    </row>
    <row r="44" spans="1:4" ht="14.25" customHeight="1">
      <c r="A44" s="36"/>
      <c r="B44" s="45" t="s">
        <v>66</v>
      </c>
      <c r="C44" s="35">
        <v>100</v>
      </c>
      <c r="D44" s="11"/>
    </row>
    <row r="45" spans="1:4" ht="14.25" customHeight="1">
      <c r="A45" s="80"/>
      <c r="B45" s="34" t="s">
        <v>58</v>
      </c>
      <c r="C45" s="35">
        <v>7700</v>
      </c>
      <c r="D45" s="11"/>
    </row>
    <row r="46" spans="1:4" ht="12" customHeight="1">
      <c r="A46" s="36"/>
      <c r="B46" s="34" t="s">
        <v>11</v>
      </c>
      <c r="C46" s="35">
        <f>C47+C48</f>
        <v>5491330</v>
      </c>
      <c r="D46" s="11"/>
    </row>
    <row r="47" spans="1:4" ht="15" customHeight="1">
      <c r="A47" s="36"/>
      <c r="B47" s="34" t="s">
        <v>59</v>
      </c>
      <c r="C47" s="35">
        <v>5297000</v>
      </c>
      <c r="D47" s="11"/>
    </row>
    <row r="48" spans="1:4" ht="15.75" customHeight="1">
      <c r="A48" s="38"/>
      <c r="B48" s="56" t="s">
        <v>55</v>
      </c>
      <c r="C48" s="57">
        <v>194330</v>
      </c>
      <c r="D48" s="11"/>
    </row>
    <row r="49" spans="1:4" s="9" customFormat="1" ht="57" customHeight="1">
      <c r="A49" s="50" t="s">
        <v>26</v>
      </c>
      <c r="B49" s="55" t="s">
        <v>70</v>
      </c>
      <c r="C49" s="52">
        <f>C50</f>
        <v>22372519</v>
      </c>
      <c r="D49" s="16"/>
    </row>
    <row r="50" spans="1:4" s="9" customFormat="1" ht="15.75" customHeight="1">
      <c r="A50" s="103"/>
      <c r="B50" s="99" t="s">
        <v>10</v>
      </c>
      <c r="C50" s="81">
        <f>SUM(C51:C54)</f>
        <v>22372519</v>
      </c>
      <c r="D50" s="16"/>
    </row>
    <row r="51" spans="1:4" s="17" customFormat="1" ht="12.75" customHeight="1">
      <c r="A51" s="36"/>
      <c r="B51" s="102" t="s">
        <v>31</v>
      </c>
      <c r="C51" s="53">
        <v>18218769</v>
      </c>
      <c r="D51" s="15"/>
    </row>
    <row r="52" spans="1:4" s="17" customFormat="1" ht="12.75" customHeight="1">
      <c r="A52" s="36"/>
      <c r="B52" s="82" t="s">
        <v>63</v>
      </c>
      <c r="C52" s="35">
        <v>750000</v>
      </c>
      <c r="D52" s="15"/>
    </row>
    <row r="53" spans="1:4" s="17" customFormat="1" ht="14.25" customHeight="1">
      <c r="A53" s="36"/>
      <c r="B53" s="82" t="s">
        <v>75</v>
      </c>
      <c r="C53" s="35">
        <v>3368750</v>
      </c>
      <c r="D53" s="15"/>
    </row>
    <row r="54" spans="1:4" s="17" customFormat="1" ht="11.25" customHeight="1">
      <c r="A54" s="38"/>
      <c r="B54" s="59" t="s">
        <v>76</v>
      </c>
      <c r="C54" s="57">
        <v>35000</v>
      </c>
      <c r="D54" s="15"/>
    </row>
    <row r="55" spans="1:4" s="10" customFormat="1" ht="19.5" customHeight="1">
      <c r="A55" s="50" t="s">
        <v>27</v>
      </c>
      <c r="B55" s="51" t="s">
        <v>28</v>
      </c>
      <c r="C55" s="52">
        <f>C56+C60</f>
        <v>38437249</v>
      </c>
      <c r="D55" s="16"/>
    </row>
    <row r="56" spans="1:4" ht="15" customHeight="1">
      <c r="A56" s="87"/>
      <c r="B56" s="60" t="s">
        <v>32</v>
      </c>
      <c r="C56" s="53">
        <f>SUM(C57:C59)</f>
        <v>38347249</v>
      </c>
      <c r="D56" s="15"/>
    </row>
    <row r="57" spans="1:4" ht="15.75" customHeight="1">
      <c r="A57" s="80"/>
      <c r="B57" s="58" t="s">
        <v>29</v>
      </c>
      <c r="C57" s="35">
        <v>36866966</v>
      </c>
      <c r="D57" s="15"/>
    </row>
    <row r="58" spans="1:4" ht="15.75" customHeight="1">
      <c r="A58" s="80"/>
      <c r="B58" s="58" t="s">
        <v>30</v>
      </c>
      <c r="C58" s="35">
        <v>1013676</v>
      </c>
      <c r="D58" s="15"/>
    </row>
    <row r="59" spans="1:4" ht="17.25" customHeight="1">
      <c r="A59" s="80"/>
      <c r="B59" s="58" t="s">
        <v>69</v>
      </c>
      <c r="C59" s="35">
        <v>466607</v>
      </c>
      <c r="D59" s="15"/>
    </row>
    <row r="60" spans="1:4" ht="24.75" customHeight="1">
      <c r="A60" s="36"/>
      <c r="B60" s="34" t="s">
        <v>88</v>
      </c>
      <c r="C60" s="35">
        <v>90000</v>
      </c>
      <c r="D60" s="15"/>
    </row>
    <row r="61" spans="1:4" s="10" customFormat="1" ht="19.5" customHeight="1">
      <c r="A61" s="61">
        <v>801</v>
      </c>
      <c r="B61" s="62" t="s">
        <v>33</v>
      </c>
      <c r="C61" s="63">
        <f>C62</f>
        <v>148400</v>
      </c>
      <c r="D61" s="6"/>
    </row>
    <row r="62" spans="1:4" ht="15" customHeight="1">
      <c r="A62" s="83"/>
      <c r="B62" s="43" t="s">
        <v>10</v>
      </c>
      <c r="C62" s="53">
        <f>SUM(C63:C65)</f>
        <v>148400</v>
      </c>
      <c r="D62" s="18"/>
    </row>
    <row r="63" spans="1:4" ht="26.25" customHeight="1">
      <c r="A63" s="36"/>
      <c r="B63" s="66" t="s">
        <v>35</v>
      </c>
      <c r="C63" s="67">
        <v>38800</v>
      </c>
      <c r="D63" s="8"/>
    </row>
    <row r="64" spans="1:4" ht="24.75" customHeight="1">
      <c r="A64" s="36"/>
      <c r="B64" s="66" t="s">
        <v>91</v>
      </c>
      <c r="C64" s="67">
        <v>79200</v>
      </c>
      <c r="D64" s="8"/>
    </row>
    <row r="65" spans="1:4" ht="13.5" customHeight="1">
      <c r="A65" s="38"/>
      <c r="B65" s="100" t="s">
        <v>90</v>
      </c>
      <c r="C65" s="101">
        <v>30400</v>
      </c>
      <c r="D65" s="8"/>
    </row>
    <row r="66" spans="1:4" s="9" customFormat="1" ht="19.5" customHeight="1">
      <c r="A66" s="68">
        <v>851</v>
      </c>
      <c r="B66" s="51" t="s">
        <v>36</v>
      </c>
      <c r="C66" s="52">
        <f>C68+C67</f>
        <v>8266285</v>
      </c>
      <c r="D66" s="19"/>
    </row>
    <row r="67" spans="1:4" s="9" customFormat="1" ht="15" customHeight="1">
      <c r="A67" s="88"/>
      <c r="B67" s="43" t="s">
        <v>73</v>
      </c>
      <c r="C67" s="53">
        <v>6920000</v>
      </c>
      <c r="D67" s="19"/>
    </row>
    <row r="68" spans="1:4" ht="41.25" customHeight="1">
      <c r="A68" s="38"/>
      <c r="B68" s="56" t="s">
        <v>87</v>
      </c>
      <c r="C68" s="57">
        <v>1346285</v>
      </c>
      <c r="D68" s="8"/>
    </row>
    <row r="69" spans="1:4" s="10" customFormat="1" ht="19.5" customHeight="1">
      <c r="A69" s="68">
        <v>852</v>
      </c>
      <c r="B69" s="51" t="s">
        <v>61</v>
      </c>
      <c r="C69" s="52">
        <f>C70+C85</f>
        <v>15284604</v>
      </c>
      <c r="D69" s="19"/>
    </row>
    <row r="70" spans="1:4" ht="15" customHeight="1">
      <c r="A70" s="83"/>
      <c r="B70" s="43" t="s">
        <v>10</v>
      </c>
      <c r="C70" s="53">
        <f>C71+C78+C81+C82</f>
        <v>3611460</v>
      </c>
      <c r="D70" s="7"/>
    </row>
    <row r="71" spans="1:4" ht="12.75">
      <c r="A71" s="36"/>
      <c r="B71" s="69" t="s">
        <v>62</v>
      </c>
      <c r="C71" s="70">
        <f>SUM(C73:C77)</f>
        <v>2850872</v>
      </c>
      <c r="D71" s="20"/>
    </row>
    <row r="72" spans="1:4" ht="12.75">
      <c r="A72" s="36"/>
      <c r="B72" s="58" t="s">
        <v>39</v>
      </c>
      <c r="C72" s="35"/>
      <c r="D72" s="20"/>
    </row>
    <row r="73" spans="1:4" ht="12.75">
      <c r="A73" s="36"/>
      <c r="B73" s="58" t="s">
        <v>40</v>
      </c>
      <c r="C73" s="35">
        <v>452000</v>
      </c>
      <c r="D73" s="20"/>
    </row>
    <row r="74" spans="1:4" ht="12.75">
      <c r="A74" s="36"/>
      <c r="B74" s="58" t="s">
        <v>41</v>
      </c>
      <c r="C74" s="35">
        <v>260000</v>
      </c>
      <c r="D74" s="20"/>
    </row>
    <row r="75" spans="1:4" ht="12.75">
      <c r="A75" s="36"/>
      <c r="B75" s="58" t="s">
        <v>57</v>
      </c>
      <c r="C75" s="35">
        <v>228872</v>
      </c>
      <c r="D75" s="20"/>
    </row>
    <row r="76" spans="1:4" ht="12.75">
      <c r="A76" s="36"/>
      <c r="B76" s="58" t="s">
        <v>37</v>
      </c>
      <c r="C76" s="35">
        <v>930000</v>
      </c>
      <c r="D76" s="20"/>
    </row>
    <row r="77" spans="1:4" ht="12.75">
      <c r="A77" s="36"/>
      <c r="B77" s="58" t="s">
        <v>38</v>
      </c>
      <c r="C77" s="35">
        <v>980000</v>
      </c>
      <c r="D77" s="20"/>
    </row>
    <row r="78" spans="1:4" ht="12.75">
      <c r="A78" s="36"/>
      <c r="B78" s="69" t="s">
        <v>78</v>
      </c>
      <c r="C78" s="70">
        <f>SUM(C79:C79)</f>
        <v>1000</v>
      </c>
      <c r="D78" s="20"/>
    </row>
    <row r="79" spans="1:4" ht="12.75">
      <c r="A79" s="36"/>
      <c r="B79" s="58" t="s">
        <v>68</v>
      </c>
      <c r="C79" s="35">
        <v>1000</v>
      </c>
      <c r="D79" s="20"/>
    </row>
    <row r="80" spans="1:4" ht="12.75">
      <c r="A80" s="36"/>
      <c r="B80" s="94" t="s">
        <v>42</v>
      </c>
      <c r="C80" s="54"/>
      <c r="D80" s="20"/>
    </row>
    <row r="81" spans="1:4" ht="13.5" customHeight="1">
      <c r="A81" s="36"/>
      <c r="B81" s="43" t="s">
        <v>43</v>
      </c>
      <c r="C81" s="53">
        <v>19900</v>
      </c>
      <c r="D81" s="20"/>
    </row>
    <row r="82" spans="1:4" ht="13.5" customHeight="1">
      <c r="A82" s="36"/>
      <c r="B82" s="34" t="s">
        <v>79</v>
      </c>
      <c r="C82" s="35">
        <f>SUM(C83:C84)</f>
        <v>739688</v>
      </c>
      <c r="D82" s="20"/>
    </row>
    <row r="83" spans="1:4" ht="14.25" customHeight="1">
      <c r="A83" s="36"/>
      <c r="B83" s="34" t="s">
        <v>80</v>
      </c>
      <c r="C83" s="35">
        <v>617572</v>
      </c>
      <c r="D83" s="20"/>
    </row>
    <row r="84" spans="1:4" ht="13.5" customHeight="1">
      <c r="A84" s="36"/>
      <c r="B84" s="56" t="s">
        <v>81</v>
      </c>
      <c r="C84" s="57">
        <v>122116</v>
      </c>
      <c r="D84" s="20"/>
    </row>
    <row r="85" spans="1:4" ht="24.75" customHeight="1">
      <c r="A85" s="36"/>
      <c r="B85" s="37" t="s">
        <v>85</v>
      </c>
      <c r="C85" s="91">
        <v>11673144</v>
      </c>
      <c r="D85" s="20"/>
    </row>
    <row r="86" spans="1:4" ht="20.25" customHeight="1">
      <c r="A86" s="68">
        <v>853</v>
      </c>
      <c r="B86" s="55" t="s">
        <v>60</v>
      </c>
      <c r="C86" s="52">
        <f>C87+C88</f>
        <v>960056</v>
      </c>
      <c r="D86" s="7"/>
    </row>
    <row r="87" spans="1:4" ht="28.5" customHeight="1">
      <c r="A87" s="89"/>
      <c r="B87" s="99" t="s">
        <v>86</v>
      </c>
      <c r="C87" s="53">
        <v>126000</v>
      </c>
      <c r="D87" s="7"/>
    </row>
    <row r="88" spans="1:4" ht="15" customHeight="1">
      <c r="A88" s="89"/>
      <c r="B88" s="43" t="s">
        <v>10</v>
      </c>
      <c r="C88" s="54">
        <f>SUM(C89:C92)</f>
        <v>834056</v>
      </c>
      <c r="D88" s="7"/>
    </row>
    <row r="89" spans="1:4" ht="15.75" customHeight="1">
      <c r="A89" s="105"/>
      <c r="B89" s="56" t="s">
        <v>72</v>
      </c>
      <c r="C89" s="57">
        <v>1800</v>
      </c>
      <c r="D89" s="7"/>
    </row>
    <row r="90" spans="1:4" ht="25.5" customHeight="1">
      <c r="A90" s="89"/>
      <c r="B90" s="76" t="s">
        <v>84</v>
      </c>
      <c r="C90" s="104">
        <v>309900</v>
      </c>
      <c r="D90" s="7"/>
    </row>
    <row r="91" spans="1:4" ht="27" customHeight="1">
      <c r="A91" s="89"/>
      <c r="B91" s="66" t="s">
        <v>92</v>
      </c>
      <c r="C91" s="67">
        <f>32600+439756</f>
        <v>472356</v>
      </c>
      <c r="D91" s="7"/>
    </row>
    <row r="92" spans="1:4" ht="14.25" customHeight="1">
      <c r="A92" s="90"/>
      <c r="B92" s="92" t="s">
        <v>71</v>
      </c>
      <c r="C92" s="93">
        <v>50000</v>
      </c>
      <c r="D92" s="7"/>
    </row>
    <row r="93" spans="1:4" s="9" customFormat="1" ht="20.25" customHeight="1">
      <c r="A93" s="71">
        <v>854</v>
      </c>
      <c r="B93" s="72" t="s">
        <v>44</v>
      </c>
      <c r="C93" s="73">
        <f>C94</f>
        <v>1593580</v>
      </c>
      <c r="D93" s="6"/>
    </row>
    <row r="94" spans="1:4" ht="15" customHeight="1">
      <c r="A94" s="83"/>
      <c r="B94" s="43" t="s">
        <v>10</v>
      </c>
      <c r="C94" s="53">
        <f>C95+C99+C100</f>
        <v>1593580</v>
      </c>
      <c r="D94" s="8"/>
    </row>
    <row r="95" spans="1:4" ht="15.75" customHeight="1">
      <c r="A95" s="36"/>
      <c r="B95" s="64" t="s">
        <v>77</v>
      </c>
      <c r="C95" s="65">
        <f>SUM(C97:C98)</f>
        <v>75450</v>
      </c>
      <c r="D95" s="8"/>
    </row>
    <row r="96" spans="1:4" ht="14.25" customHeight="1">
      <c r="A96" s="36"/>
      <c r="B96" s="66" t="s">
        <v>34</v>
      </c>
      <c r="C96" s="67"/>
      <c r="D96" s="8"/>
    </row>
    <row r="97" spans="1:4" ht="12.75">
      <c r="A97" s="36"/>
      <c r="B97" s="58" t="s">
        <v>45</v>
      </c>
      <c r="C97" s="74">
        <v>10450</v>
      </c>
      <c r="D97" s="8"/>
    </row>
    <row r="98" spans="1:4" ht="12.75">
      <c r="A98" s="36"/>
      <c r="B98" s="58" t="s">
        <v>46</v>
      </c>
      <c r="C98" s="74">
        <v>65000</v>
      </c>
      <c r="D98" s="8"/>
    </row>
    <row r="99" spans="1:4" ht="12.75" customHeight="1">
      <c r="A99" s="36"/>
      <c r="B99" s="97" t="s">
        <v>47</v>
      </c>
      <c r="C99" s="98">
        <v>6700</v>
      </c>
      <c r="D99" s="8"/>
    </row>
    <row r="100" spans="1:4" ht="12.75" customHeight="1">
      <c r="A100" s="38"/>
      <c r="B100" s="95" t="s">
        <v>82</v>
      </c>
      <c r="C100" s="96">
        <v>1511430</v>
      </c>
      <c r="D100" s="8"/>
    </row>
    <row r="101" spans="1:4" s="10" customFormat="1" ht="22.5" customHeight="1">
      <c r="A101" s="68">
        <v>900</v>
      </c>
      <c r="B101" s="62" t="s">
        <v>51</v>
      </c>
      <c r="C101" s="75">
        <f>C103</f>
        <v>7000</v>
      </c>
      <c r="D101" s="6"/>
    </row>
    <row r="102" spans="1:4" ht="14.25" customHeight="1">
      <c r="A102" s="83"/>
      <c r="B102" s="76" t="s">
        <v>10</v>
      </c>
      <c r="C102" s="77"/>
      <c r="D102" s="8"/>
    </row>
    <row r="103" spans="1:4" ht="18" customHeight="1">
      <c r="A103" s="36"/>
      <c r="B103" s="66" t="s">
        <v>53</v>
      </c>
      <c r="C103" s="74">
        <v>7000</v>
      </c>
      <c r="D103" s="8"/>
    </row>
    <row r="104" spans="1:4" ht="25.5" customHeight="1">
      <c r="A104" s="106" t="s">
        <v>48</v>
      </c>
      <c r="B104" s="107"/>
      <c r="C104" s="78">
        <f>C9+C11+C17+C23+C32+C42+C49+C55+C61+C66+C69+C86+C93+C101</f>
        <v>108861566</v>
      </c>
      <c r="D104" s="21"/>
    </row>
  </sheetData>
  <mergeCells count="5">
    <mergeCell ref="A104:B104"/>
    <mergeCell ref="A4:C4"/>
    <mergeCell ref="A5:C5"/>
    <mergeCell ref="B1:C1"/>
    <mergeCell ref="B2:C2"/>
  </mergeCells>
  <printOptions horizontalCentered="1"/>
  <pageMargins left="0.31496062992125984" right="0.3937007874015748" top="0.3937007874015748" bottom="0.3937007874015748" header="0.3937007874015748" footer="0.31496062992125984"/>
  <pageSetup horizontalDpi="600" verticalDpi="600" orientation="portrait" paperSize="9" r:id="rId1"/>
  <rowBreaks count="2" manualBreakCount="2">
    <brk id="48" max="2" man="1"/>
    <brk id="8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Aneta</cp:lastModifiedBy>
  <cp:lastPrinted>2005-12-21T09:53:36Z</cp:lastPrinted>
  <dcterms:created xsi:type="dcterms:W3CDTF">2001-10-24T04:45:25Z</dcterms:created>
  <dcterms:modified xsi:type="dcterms:W3CDTF">2006-01-02T08:44:50Z</dcterms:modified>
  <cp:category/>
  <cp:version/>
  <cp:contentType/>
  <cp:contentStatus/>
</cp:coreProperties>
</file>