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tabela 1" sheetId="1" r:id="rId1"/>
    <sheet name="tabela 3" sheetId="2" r:id="rId2"/>
    <sheet name="tabela 10" sheetId="3" r:id="rId3"/>
  </sheets>
  <definedNames>
    <definedName name="_xlnm.Print_Area" localSheetId="2">'tabela 10'!$A$1:$I$29</definedName>
    <definedName name="_xlnm.Print_Titles" localSheetId="2">'tabela 10'!$3:$5</definedName>
  </definedNames>
  <calcPr fullCalcOnLoad="1"/>
</workbook>
</file>

<file path=xl/sharedStrings.xml><?xml version="1.0" encoding="utf-8"?>
<sst xmlns="http://schemas.openxmlformats.org/spreadsheetml/2006/main" count="98" uniqueCount="62">
  <si>
    <t>Tabela nr 1</t>
  </si>
  <si>
    <t>WYKONANIE DOCHODÓW W UJĘCIU OGÓLNYM</t>
  </si>
  <si>
    <t>Dz.</t>
  </si>
  <si>
    <t>Nazwa</t>
  </si>
  <si>
    <t>Plan po zmianach</t>
  </si>
  <si>
    <t>Wykonanie</t>
  </si>
  <si>
    <t>Rolnictwo i łowiectwo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</si>
  <si>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</si>
  <si>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</si>
  <si>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</si>
  <si>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</si>
  <si>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</si>
  <si>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</si>
  <si>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</si>
  <si>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</si>
  <si>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</si>
  <si>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</si>
  <si>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</si>
  <si>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</si>
  <si>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</si>
  <si>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</si>
  <si>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</si>
  <si>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Razem dochody</t>
  </si>
  <si>
    <t>010</t>
  </si>
  <si>
    <t>020</t>
  </si>
  <si>
    <t>Wskaźnik 4:3</t>
  </si>
  <si>
    <t>Turystyka</t>
  </si>
  <si>
    <t>WYKONANIE WYDATKÓW W UJĘCIU OGÓLNYM</t>
  </si>
  <si>
    <t>Obsługa długu publicznego</t>
  </si>
  <si>
    <t>Kultura fizyczna i sport</t>
  </si>
  <si>
    <t>Razem wydatki</t>
  </si>
  <si>
    <t>Dochody (dotacje)</t>
  </si>
  <si>
    <t>Wydatki</t>
  </si>
  <si>
    <t>Dział</t>
  </si>
  <si>
    <t>Rozdz.</t>
  </si>
  <si>
    <t>Treść</t>
  </si>
  <si>
    <t>Gospodarka gruntami i nieruchomościami</t>
  </si>
  <si>
    <t>Ośrodki dokumentacji geodezyjnej i kartograficznej</t>
  </si>
  <si>
    <t>Prace geodezyjne i kartograficzne (nie inwestycyjne)</t>
  </si>
  <si>
    <t>Opracowania geodezyjne i  kartograficzne</t>
  </si>
  <si>
    <t>Nadzór budowlany</t>
  </si>
  <si>
    <t>Urzędy wojewódzkie</t>
  </si>
  <si>
    <t>Komisje poborowe</t>
  </si>
  <si>
    <t>Obrona cywilna</t>
  </si>
  <si>
    <t>Składki na ubezpieczenie zdrowotne oraz świadczenia dla osób nie objętych obowiązkiem ubezpieczenia zdrowotnego</t>
  </si>
  <si>
    <t>Zespoły ds. orzekania o stopniu niepełnosprawności</t>
  </si>
  <si>
    <t>razem:</t>
  </si>
  <si>
    <t>Wskaźnik 5:4</t>
  </si>
  <si>
    <t>Wskaźnik 8:7</t>
  </si>
  <si>
    <t>ZESTAWIENIE DOCHODÓW (DOTACJI) I WYDATKÓW ZWIĄZANYCH Z REALIZACJĄ ZADAŃ Z ZAKRESU ADMINISTRACJI RZĄDOWEJ</t>
  </si>
  <si>
    <t>Wykonanie za I półrocze</t>
  </si>
  <si>
    <t>Komendy powiatowe Państwowej Straży Pożarnej</t>
  </si>
  <si>
    <t>Tabela nr 3</t>
  </si>
  <si>
    <t>Tabela nr 10</t>
  </si>
  <si>
    <t>Ronictwo i łowiectwo</t>
  </si>
  <si>
    <t>01005</t>
  </si>
  <si>
    <t>Prace geodezyjno-urządzeniowe na potrzeby rolnictwa</t>
  </si>
  <si>
    <t>Ośrodki wsparcia</t>
  </si>
  <si>
    <t>Pozostała działalność</t>
  </si>
  <si>
    <t>Szkolnictwo wyższe</t>
  </si>
  <si>
    <t>Pomoc dla repartiantów</t>
  </si>
  <si>
    <t>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</si>
</sst>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12">
    <font>
      <sz val="10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167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 wrapText="1"/>
    </xf>
    <xf numFmtId="167" fontId="5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8" fillId="0" borderId="3" xfId="0" applyFont="1" applyBorder="1" applyAlignment="1" quotePrefix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10" fontId="8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 quotePrefix="1">
      <alignment horizontal="center" vertical="center" wrapText="1"/>
    </xf>
    <xf numFmtId="0" fontId="9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10" fontId="9" fillId="0" borderId="6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horizontal="right" vertical="center" wrapText="1"/>
    </xf>
    <xf numFmtId="10" fontId="8" fillId="0" borderId="5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pane ySplit="5" topLeftCell="BM6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10.75390625" style="0" customWidth="1"/>
    <col min="2" max="2" width="37.375" style="0" customWidth="1"/>
    <col min="3" max="3" width="14.25390625" style="0" customWidth="1"/>
    <col min="4" max="4" width="14.75390625" style="0" customWidth="1"/>
    <col min="5" max="5" width="14.875" style="0" customWidth="1"/>
  </cols>
  <sheetData>
    <row r="1" spans="1:5" ht="15.75" customHeight="1">
      <c r="A1" s="46" t="s">
        <v>0</v>
      </c>
      <c r="B1" s="46"/>
      <c r="C1" s="46"/>
      <c r="D1" s="46"/>
      <c r="E1" s="46"/>
    </row>
    <row r="2" spans="1:5" ht="37.5" customHeight="1">
      <c r="A2" s="47" t="s">
        <v>1</v>
      </c>
      <c r="B2" s="47"/>
      <c r="C2" s="47"/>
      <c r="D2" s="47"/>
      <c r="E2" s="47"/>
    </row>
    <row r="3" spans="1:5" ht="15.75">
      <c r="A3" s="48"/>
      <c r="B3" s="48"/>
      <c r="C3" s="48"/>
      <c r="D3" s="48"/>
      <c r="E3" s="48"/>
    </row>
    <row r="4" spans="1:5" ht="32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25</v>
      </c>
    </row>
    <row r="5" spans="1:5" ht="12.75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ht="24" customHeight="1">
      <c r="A6" s="10" t="s">
        <v>23</v>
      </c>
      <c r="B6" s="7" t="s">
        <v>6</v>
      </c>
      <c r="C6" s="8">
        <v>145000</v>
      </c>
      <c r="D6" s="8">
        <v>33.5</v>
      </c>
      <c r="E6" s="9">
        <v>0</v>
      </c>
    </row>
    <row r="7" spans="1:5" ht="24" customHeight="1">
      <c r="A7" s="10" t="s">
        <v>24</v>
      </c>
      <c r="B7" s="7" t="s">
        <v>7</v>
      </c>
      <c r="C7" s="8">
        <v>135039</v>
      </c>
      <c r="D7" s="8">
        <v>88058.21</v>
      </c>
      <c r="E7" s="9">
        <f aca="true" t="shared" si="0" ref="E7:E25">D7/C7</f>
        <v>0.6520946541369531</v>
      </c>
    </row>
    <row r="8" spans="1:5" ht="24" customHeight="1">
      <c r="A8" s="11">
        <v>600</v>
      </c>
      <c r="B8" s="7" t="s">
        <v>8</v>
      </c>
      <c r="C8" s="8">
        <v>31734752</v>
      </c>
      <c r="D8" s="8">
        <v>3686873.15</v>
      </c>
      <c r="E8" s="9">
        <f t="shared" si="0"/>
        <v>0.11617778358564138</v>
      </c>
    </row>
    <row r="9" spans="1:5" ht="24" customHeight="1">
      <c r="A9" s="11">
        <v>630</v>
      </c>
      <c r="B9" s="7" t="s">
        <v>26</v>
      </c>
      <c r="C9" s="8">
        <v>427956</v>
      </c>
      <c r="D9" s="8">
        <v>0</v>
      </c>
      <c r="E9" s="9">
        <v>0</v>
      </c>
    </row>
    <row r="10" spans="1:5" ht="24" customHeight="1">
      <c r="A10" s="11">
        <v>700</v>
      </c>
      <c r="B10" s="7" t="s">
        <v>9</v>
      </c>
      <c r="C10" s="8">
        <v>2952000</v>
      </c>
      <c r="D10" s="8">
        <v>1055852.71</v>
      </c>
      <c r="E10" s="9">
        <f t="shared" si="0"/>
        <v>0.3576736822493225</v>
      </c>
    </row>
    <row r="11" spans="1:5" ht="24" customHeight="1">
      <c r="A11" s="11">
        <v>710</v>
      </c>
      <c r="B11" s="7" t="s">
        <v>10</v>
      </c>
      <c r="C11" s="8">
        <v>728062</v>
      </c>
      <c r="D11" s="8">
        <v>363600.12</v>
      </c>
      <c r="E11" s="9">
        <f t="shared" si="0"/>
        <v>0.4994081822701913</v>
      </c>
    </row>
    <row r="12" spans="1:5" ht="24" customHeight="1">
      <c r="A12" s="11">
        <v>750</v>
      </c>
      <c r="B12" s="7" t="s">
        <v>11</v>
      </c>
      <c r="C12" s="8">
        <v>1108360</v>
      </c>
      <c r="D12" s="8">
        <v>297686.39</v>
      </c>
      <c r="E12" s="9">
        <f t="shared" si="0"/>
        <v>0.26858276191851027</v>
      </c>
    </row>
    <row r="13" spans="1:5" ht="38.25" customHeight="1">
      <c r="A13" s="11">
        <v>754</v>
      </c>
      <c r="B13" s="7" t="s">
        <v>12</v>
      </c>
      <c r="C13" s="8">
        <v>8348800</v>
      </c>
      <c r="D13" s="8">
        <v>4623165.98</v>
      </c>
      <c r="E13" s="9">
        <f t="shared" si="0"/>
        <v>0.5537521536029131</v>
      </c>
    </row>
    <row r="14" spans="1:5" ht="53.25" customHeight="1">
      <c r="A14" s="11">
        <v>756</v>
      </c>
      <c r="B14" s="7" t="s">
        <v>13</v>
      </c>
      <c r="C14" s="8">
        <v>30956846</v>
      </c>
      <c r="D14" s="8">
        <v>12751213.78</v>
      </c>
      <c r="E14" s="9">
        <f t="shared" si="0"/>
        <v>0.41190287214660043</v>
      </c>
    </row>
    <row r="15" spans="1:5" ht="24" customHeight="1">
      <c r="A15" s="11">
        <v>758</v>
      </c>
      <c r="B15" s="7" t="s">
        <v>14</v>
      </c>
      <c r="C15" s="8">
        <v>51975570</v>
      </c>
      <c r="D15" s="8">
        <v>30588900.21</v>
      </c>
      <c r="E15" s="9">
        <f t="shared" si="0"/>
        <v>0.5885245743336726</v>
      </c>
    </row>
    <row r="16" spans="1:5" ht="24" customHeight="1">
      <c r="A16" s="11">
        <v>801</v>
      </c>
      <c r="B16" s="7" t="s">
        <v>15</v>
      </c>
      <c r="C16" s="8">
        <v>580535</v>
      </c>
      <c r="D16" s="8">
        <v>55625.18</v>
      </c>
      <c r="E16" s="9">
        <f t="shared" si="0"/>
        <v>0.09581709974420147</v>
      </c>
    </row>
    <row r="17" spans="1:5" ht="24" customHeight="1">
      <c r="A17" s="11">
        <v>803</v>
      </c>
      <c r="B17" s="7" t="s">
        <v>59</v>
      </c>
      <c r="C17" s="8">
        <v>693900</v>
      </c>
      <c r="D17" s="8">
        <v>689891.37</v>
      </c>
      <c r="E17" s="9">
        <f>D17/C17</f>
        <v>0.9942230436662344</v>
      </c>
    </row>
    <row r="18" spans="1:5" ht="24" customHeight="1">
      <c r="A18" s="11">
        <v>851</v>
      </c>
      <c r="B18" s="7" t="s">
        <v>16</v>
      </c>
      <c r="C18" s="8">
        <v>13785490</v>
      </c>
      <c r="D18" s="8">
        <v>1159494</v>
      </c>
      <c r="E18" s="9">
        <f t="shared" si="0"/>
        <v>0.08410974147455041</v>
      </c>
    </row>
    <row r="19" spans="1:5" ht="24" customHeight="1">
      <c r="A19" s="11">
        <v>852</v>
      </c>
      <c r="B19" s="7" t="s">
        <v>17</v>
      </c>
      <c r="C19" s="8">
        <v>16107096</v>
      </c>
      <c r="D19" s="8">
        <v>7446384.97</v>
      </c>
      <c r="E19" s="9">
        <f t="shared" si="0"/>
        <v>0.4623046246201053</v>
      </c>
    </row>
    <row r="20" spans="1:5" ht="37.5" customHeight="1">
      <c r="A20" s="11">
        <v>853</v>
      </c>
      <c r="B20" s="7" t="s">
        <v>18</v>
      </c>
      <c r="C20" s="8">
        <v>1108204</v>
      </c>
      <c r="D20" s="8">
        <v>734382.23</v>
      </c>
      <c r="E20" s="9">
        <f t="shared" si="0"/>
        <v>0.6626778372934947</v>
      </c>
    </row>
    <row r="21" spans="1:5" ht="24" customHeight="1">
      <c r="A21" s="11">
        <v>854</v>
      </c>
      <c r="B21" s="7" t="s">
        <v>19</v>
      </c>
      <c r="C21" s="8">
        <v>147503</v>
      </c>
      <c r="D21" s="8">
        <v>41685.33</v>
      </c>
      <c r="E21" s="9">
        <f t="shared" si="0"/>
        <v>0.28260665884761665</v>
      </c>
    </row>
    <row r="22" spans="1:5" ht="34.5" customHeight="1">
      <c r="A22" s="11">
        <v>900</v>
      </c>
      <c r="B22" s="7" t="s">
        <v>20</v>
      </c>
      <c r="C22" s="8">
        <v>4600</v>
      </c>
      <c r="D22" s="8">
        <v>2232.33</v>
      </c>
      <c r="E22" s="9">
        <f t="shared" si="0"/>
        <v>0.4852891304347826</v>
      </c>
    </row>
    <row r="23" spans="1:5" ht="36" customHeight="1">
      <c r="A23" s="11">
        <v>921</v>
      </c>
      <c r="B23" s="7" t="s">
        <v>21</v>
      </c>
      <c r="C23" s="8">
        <v>116000</v>
      </c>
      <c r="D23" s="8">
        <v>14500</v>
      </c>
      <c r="E23" s="9">
        <f t="shared" si="0"/>
        <v>0.125</v>
      </c>
    </row>
    <row r="24" spans="1:5" ht="36" customHeight="1">
      <c r="A24" s="41">
        <v>926</v>
      </c>
      <c r="B24" s="7" t="s">
        <v>29</v>
      </c>
      <c r="C24" s="8">
        <v>65000</v>
      </c>
      <c r="D24" s="8">
        <v>65000</v>
      </c>
      <c r="E24" s="9">
        <f t="shared" si="0"/>
        <v>1</v>
      </c>
    </row>
    <row r="25" spans="1:5" ht="23.25" customHeight="1">
      <c r="A25" s="44" t="s">
        <v>22</v>
      </c>
      <c r="B25" s="45"/>
      <c r="C25" s="12">
        <f>SUM(C6:C24)</f>
        <v>161120713</v>
      </c>
      <c r="D25" s="12">
        <f>SUM(D6:D24)</f>
        <v>63664579.459999986</v>
      </c>
      <c r="E25" s="13">
        <f t="shared" si="0"/>
        <v>0.39513590943456156</v>
      </c>
    </row>
  </sheetData>
  <mergeCells count="4">
    <mergeCell ref="A25:B25"/>
    <mergeCell ref="A1:E1"/>
    <mergeCell ref="A2:E2"/>
    <mergeCell ref="A3:E3"/>
  </mergeCells>
  <printOptions/>
  <pageMargins left="0.61" right="0.47" top="0.7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5" topLeftCell="BM15" activePane="bottomLeft" state="frozen"/>
      <selection pane="topLeft" activeCell="A1" sqref="A1"/>
      <selection pane="bottomLeft" activeCell="H23" sqref="H23"/>
    </sheetView>
  </sheetViews>
  <sheetFormatPr defaultColWidth="9.00390625" defaultRowHeight="12.75"/>
  <cols>
    <col min="1" max="1" width="9.875" style="0" customWidth="1"/>
    <col min="2" max="2" width="32.75390625" style="0" customWidth="1"/>
    <col min="3" max="3" width="14.875" style="0" customWidth="1"/>
    <col min="4" max="4" width="15.25390625" style="0" customWidth="1"/>
    <col min="5" max="5" width="14.875" style="0" customWidth="1"/>
  </cols>
  <sheetData>
    <row r="1" spans="1:5" ht="15.75" customHeight="1">
      <c r="A1" s="46" t="s">
        <v>52</v>
      </c>
      <c r="B1" s="46"/>
      <c r="C1" s="46"/>
      <c r="D1" s="46"/>
      <c r="E1" s="46"/>
    </row>
    <row r="2" spans="1:5" ht="37.5" customHeight="1">
      <c r="A2" s="47" t="s">
        <v>27</v>
      </c>
      <c r="B2" s="47"/>
      <c r="C2" s="47"/>
      <c r="D2" s="47"/>
      <c r="E2" s="47"/>
    </row>
    <row r="3" spans="1:5" ht="15.75">
      <c r="A3" s="48"/>
      <c r="B3" s="48"/>
      <c r="C3" s="48"/>
      <c r="D3" s="48"/>
      <c r="E3" s="48"/>
    </row>
    <row r="4" spans="1:5" ht="31.5" customHeight="1">
      <c r="A4" s="4" t="s">
        <v>2</v>
      </c>
      <c r="B4" s="4" t="s">
        <v>3</v>
      </c>
      <c r="C4" s="4" t="s">
        <v>4</v>
      </c>
      <c r="D4" s="4" t="s">
        <v>5</v>
      </c>
      <c r="E4" s="3" t="s">
        <v>25</v>
      </c>
    </row>
    <row r="5" spans="1:5" ht="12.75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ht="24" customHeight="1">
      <c r="A6" s="10" t="s">
        <v>23</v>
      </c>
      <c r="B6" s="7" t="s">
        <v>6</v>
      </c>
      <c r="C6" s="14">
        <v>145000</v>
      </c>
      <c r="D6" s="14">
        <v>0</v>
      </c>
      <c r="E6" s="9">
        <f aca="true" t="shared" si="0" ref="E6:E25">D6/C6</f>
        <v>0</v>
      </c>
    </row>
    <row r="7" spans="1:5" ht="24" customHeight="1">
      <c r="A7" s="10" t="s">
        <v>24</v>
      </c>
      <c r="B7" s="7" t="s">
        <v>7</v>
      </c>
      <c r="C7" s="14">
        <v>289660</v>
      </c>
      <c r="D7" s="14">
        <v>152814.6</v>
      </c>
      <c r="E7" s="9">
        <f t="shared" si="0"/>
        <v>0.5275654215286888</v>
      </c>
    </row>
    <row r="8" spans="1:5" ht="24" customHeight="1">
      <c r="A8" s="11">
        <v>600</v>
      </c>
      <c r="B8" s="7" t="s">
        <v>8</v>
      </c>
      <c r="C8" s="14">
        <v>51542740</v>
      </c>
      <c r="D8" s="14">
        <v>7491799.79</v>
      </c>
      <c r="E8" s="9">
        <f t="shared" si="0"/>
        <v>0.14535121318734703</v>
      </c>
    </row>
    <row r="9" spans="1:5" ht="24" customHeight="1">
      <c r="A9" s="11">
        <v>630</v>
      </c>
      <c r="B9" s="7" t="s">
        <v>26</v>
      </c>
      <c r="C9" s="14">
        <v>537486</v>
      </c>
      <c r="D9" s="14">
        <v>32401</v>
      </c>
      <c r="E9" s="9">
        <f t="shared" si="0"/>
        <v>0.060282500381405285</v>
      </c>
    </row>
    <row r="10" spans="1:5" ht="24" customHeight="1">
      <c r="A10" s="11">
        <v>700</v>
      </c>
      <c r="B10" s="7" t="s">
        <v>9</v>
      </c>
      <c r="C10" s="14">
        <v>2261997</v>
      </c>
      <c r="D10" s="14">
        <v>698863.45</v>
      </c>
      <c r="E10" s="9">
        <f t="shared" si="0"/>
        <v>0.3089586104667689</v>
      </c>
    </row>
    <row r="11" spans="1:5" ht="24" customHeight="1">
      <c r="A11" s="11">
        <v>710</v>
      </c>
      <c r="B11" s="7" t="s">
        <v>10</v>
      </c>
      <c r="C11" s="14">
        <v>1105415</v>
      </c>
      <c r="D11" s="14">
        <v>473084.63</v>
      </c>
      <c r="E11" s="9">
        <f t="shared" si="0"/>
        <v>0.4279701560047584</v>
      </c>
    </row>
    <row r="12" spans="1:5" ht="24" customHeight="1">
      <c r="A12" s="11">
        <v>750</v>
      </c>
      <c r="B12" s="7" t="s">
        <v>11</v>
      </c>
      <c r="C12" s="14">
        <v>11143174</v>
      </c>
      <c r="D12" s="14">
        <v>5093728.2</v>
      </c>
      <c r="E12" s="9">
        <f t="shared" si="0"/>
        <v>0.45711645532951384</v>
      </c>
    </row>
    <row r="13" spans="1:5" ht="36.75" customHeight="1">
      <c r="A13" s="11">
        <v>754</v>
      </c>
      <c r="B13" s="7" t="s">
        <v>12</v>
      </c>
      <c r="C13" s="14">
        <v>8447625</v>
      </c>
      <c r="D13" s="14">
        <v>4031520.04</v>
      </c>
      <c r="E13" s="9">
        <f t="shared" si="0"/>
        <v>0.4772370980009174</v>
      </c>
    </row>
    <row r="14" spans="1:5" ht="24" customHeight="1">
      <c r="A14" s="11">
        <v>757</v>
      </c>
      <c r="B14" s="7" t="s">
        <v>28</v>
      </c>
      <c r="C14" s="14">
        <v>761079</v>
      </c>
      <c r="D14" s="14">
        <v>350927.02</v>
      </c>
      <c r="E14" s="9">
        <f t="shared" si="0"/>
        <v>0.4610914504276166</v>
      </c>
    </row>
    <row r="15" spans="1:5" ht="24" customHeight="1">
      <c r="A15" s="11">
        <v>758</v>
      </c>
      <c r="B15" s="7" t="s">
        <v>14</v>
      </c>
      <c r="C15" s="14">
        <v>2520731</v>
      </c>
      <c r="D15" s="14">
        <v>0</v>
      </c>
      <c r="E15" s="9">
        <f t="shared" si="0"/>
        <v>0</v>
      </c>
    </row>
    <row r="16" spans="1:5" ht="24" customHeight="1">
      <c r="A16" s="11">
        <v>801</v>
      </c>
      <c r="B16" s="7" t="s">
        <v>15</v>
      </c>
      <c r="C16" s="14">
        <v>41303631</v>
      </c>
      <c r="D16" s="14">
        <v>19428182.52</v>
      </c>
      <c r="E16" s="9">
        <f t="shared" si="0"/>
        <v>0.470374687397338</v>
      </c>
    </row>
    <row r="17" spans="1:5" ht="24" customHeight="1">
      <c r="A17" s="11">
        <v>803</v>
      </c>
      <c r="B17" s="7" t="s">
        <v>59</v>
      </c>
      <c r="C17" s="14">
        <v>693900</v>
      </c>
      <c r="D17" s="14">
        <v>689575.66</v>
      </c>
      <c r="E17" s="9">
        <f>D17/C17</f>
        <v>0.9937680645626171</v>
      </c>
    </row>
    <row r="18" spans="1:5" ht="24" customHeight="1">
      <c r="A18" s="11">
        <v>851</v>
      </c>
      <c r="B18" s="7" t="s">
        <v>16</v>
      </c>
      <c r="C18" s="14">
        <v>14398190</v>
      </c>
      <c r="D18" s="14">
        <v>1652026.3</v>
      </c>
      <c r="E18" s="9">
        <f t="shared" si="0"/>
        <v>0.11473847059942952</v>
      </c>
    </row>
    <row r="19" spans="1:5" ht="24" customHeight="1">
      <c r="A19" s="11">
        <v>852</v>
      </c>
      <c r="B19" s="7" t="s">
        <v>17</v>
      </c>
      <c r="C19" s="14">
        <v>25365610</v>
      </c>
      <c r="D19" s="14">
        <v>12760597.19</v>
      </c>
      <c r="E19" s="9">
        <f t="shared" si="0"/>
        <v>0.5030668369497125</v>
      </c>
    </row>
    <row r="20" spans="1:5" ht="37.5" customHeight="1">
      <c r="A20" s="11">
        <v>853</v>
      </c>
      <c r="B20" s="7" t="s">
        <v>18</v>
      </c>
      <c r="C20" s="14">
        <v>2766922</v>
      </c>
      <c r="D20" s="14">
        <v>1278356.63</v>
      </c>
      <c r="E20" s="9">
        <f t="shared" si="0"/>
        <v>0.4620139743729675</v>
      </c>
    </row>
    <row r="21" spans="1:5" ht="24" customHeight="1">
      <c r="A21" s="11">
        <v>854</v>
      </c>
      <c r="B21" s="7" t="s">
        <v>19</v>
      </c>
      <c r="C21" s="14">
        <v>9497985</v>
      </c>
      <c r="D21" s="14">
        <v>4929497.28</v>
      </c>
      <c r="E21" s="9">
        <f t="shared" si="0"/>
        <v>0.5190045341196053</v>
      </c>
    </row>
    <row r="22" spans="1:5" ht="37.5" customHeight="1">
      <c r="A22" s="11">
        <v>900</v>
      </c>
      <c r="B22" s="7" t="s">
        <v>20</v>
      </c>
      <c r="C22" s="14">
        <v>1570</v>
      </c>
      <c r="D22" s="14">
        <v>0</v>
      </c>
      <c r="E22" s="9">
        <f t="shared" si="0"/>
        <v>0</v>
      </c>
    </row>
    <row r="23" spans="1:5" ht="36.75" customHeight="1">
      <c r="A23" s="11">
        <v>921</v>
      </c>
      <c r="B23" s="7" t="s">
        <v>21</v>
      </c>
      <c r="C23" s="14">
        <v>1470740</v>
      </c>
      <c r="D23" s="14">
        <v>683836.87</v>
      </c>
      <c r="E23" s="9">
        <f t="shared" si="0"/>
        <v>0.46496108761575805</v>
      </c>
    </row>
    <row r="24" spans="1:5" ht="24" customHeight="1">
      <c r="A24" s="11">
        <v>926</v>
      </c>
      <c r="B24" s="7" t="s">
        <v>29</v>
      </c>
      <c r="C24" s="14">
        <v>222160</v>
      </c>
      <c r="D24" s="14">
        <v>174016.32</v>
      </c>
      <c r="E24" s="9">
        <f t="shared" si="0"/>
        <v>0.7832927619733526</v>
      </c>
    </row>
    <row r="25" spans="1:5" ht="24" customHeight="1">
      <c r="A25" s="44" t="s">
        <v>30</v>
      </c>
      <c r="B25" s="45"/>
      <c r="C25" s="15">
        <f>SUM(C6:C24)</f>
        <v>174475615</v>
      </c>
      <c r="D25" s="15">
        <f>SUM(D6:D24)</f>
        <v>59921227.49999999</v>
      </c>
      <c r="E25" s="13">
        <f t="shared" si="0"/>
        <v>0.3434361157001796</v>
      </c>
    </row>
    <row r="26" ht="15.75">
      <c r="A26" s="1"/>
    </row>
  </sheetData>
  <mergeCells count="4">
    <mergeCell ref="A25:B25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120" zoomScaleSheetLayoutView="120" workbookViewId="0" topLeftCell="A1">
      <pane ySplit="5" topLeftCell="BM6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6.25390625" style="0" customWidth="1"/>
    <col min="2" max="2" width="7.875" style="0" customWidth="1"/>
    <col min="3" max="3" width="47.875" style="0" customWidth="1"/>
    <col min="4" max="4" width="11.75390625" style="0" customWidth="1"/>
    <col min="5" max="5" width="13.375" style="0" customWidth="1"/>
    <col min="6" max="6" width="11.625" style="0" customWidth="1"/>
    <col min="7" max="7" width="12.25390625" style="0" customWidth="1"/>
    <col min="8" max="8" width="13.125" style="0" customWidth="1"/>
    <col min="9" max="9" width="10.25390625" style="0" customWidth="1"/>
  </cols>
  <sheetData>
    <row r="1" spans="8:9" ht="12.75" customHeight="1">
      <c r="H1" s="52" t="s">
        <v>53</v>
      </c>
      <c r="I1" s="52"/>
    </row>
    <row r="2" spans="1:9" ht="43.5" customHeight="1">
      <c r="A2" s="53" t="s">
        <v>49</v>
      </c>
      <c r="B2" s="54"/>
      <c r="C2" s="54"/>
      <c r="D2" s="54"/>
      <c r="E2" s="54"/>
      <c r="F2" s="54"/>
      <c r="G2" s="54"/>
      <c r="H2" s="54"/>
      <c r="I2" s="54"/>
    </row>
    <row r="3" spans="1:9" ht="17.25" customHeight="1">
      <c r="A3" s="16"/>
      <c r="B3" s="17"/>
      <c r="C3" s="18"/>
      <c r="D3" s="59" t="s">
        <v>31</v>
      </c>
      <c r="E3" s="60"/>
      <c r="F3" s="61"/>
      <c r="G3" s="56" t="s">
        <v>32</v>
      </c>
      <c r="H3" s="57"/>
      <c r="I3" s="58"/>
    </row>
    <row r="4" spans="1:9" ht="31.5" customHeight="1">
      <c r="A4" s="2" t="s">
        <v>33</v>
      </c>
      <c r="B4" s="2" t="s">
        <v>34</v>
      </c>
      <c r="C4" s="2" t="s">
        <v>35</v>
      </c>
      <c r="D4" s="4" t="s">
        <v>4</v>
      </c>
      <c r="E4" s="3" t="s">
        <v>50</v>
      </c>
      <c r="F4" s="3" t="s">
        <v>47</v>
      </c>
      <c r="G4" s="4" t="s">
        <v>4</v>
      </c>
      <c r="H4" s="3" t="s">
        <v>50</v>
      </c>
      <c r="I4" s="3" t="s">
        <v>48</v>
      </c>
    </row>
    <row r="5" spans="1:9" ht="12.75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2">
        <v>9</v>
      </c>
    </row>
    <row r="6" spans="1:9" ht="18" customHeight="1">
      <c r="A6" s="19" t="s">
        <v>23</v>
      </c>
      <c r="B6" s="24"/>
      <c r="C6" s="25" t="s">
        <v>54</v>
      </c>
      <c r="D6" s="26">
        <f>D7</f>
        <v>145000</v>
      </c>
      <c r="E6" s="26">
        <f>E7</f>
        <v>0</v>
      </c>
      <c r="F6" s="27">
        <f aca="true" t="shared" si="0" ref="F6:F29">E6/D6</f>
        <v>0</v>
      </c>
      <c r="G6" s="26">
        <f>G7</f>
        <v>145000</v>
      </c>
      <c r="H6" s="26">
        <f>H7</f>
        <v>0</v>
      </c>
      <c r="I6" s="27">
        <f aca="true" t="shared" si="1" ref="I6:I29">H6/G6</f>
        <v>0</v>
      </c>
    </row>
    <row r="7" spans="1:9" ht="18" customHeight="1">
      <c r="A7" s="20"/>
      <c r="B7" s="28" t="s">
        <v>55</v>
      </c>
      <c r="C7" s="29" t="s">
        <v>56</v>
      </c>
      <c r="D7" s="30">
        <v>145000</v>
      </c>
      <c r="E7" s="30">
        <v>0</v>
      </c>
      <c r="F7" s="31">
        <f t="shared" si="0"/>
        <v>0</v>
      </c>
      <c r="G7" s="30">
        <f>D7</f>
        <v>145000</v>
      </c>
      <c r="H7" s="30">
        <v>0</v>
      </c>
      <c r="I7" s="31">
        <f t="shared" si="1"/>
        <v>0</v>
      </c>
    </row>
    <row r="8" spans="1:9" ht="18" customHeight="1">
      <c r="A8" s="50">
        <v>700</v>
      </c>
      <c r="B8" s="32"/>
      <c r="C8" s="25" t="s">
        <v>9</v>
      </c>
      <c r="D8" s="33">
        <f>D9</f>
        <v>1125683</v>
      </c>
      <c r="E8" s="33">
        <f>E9</f>
        <v>83701</v>
      </c>
      <c r="F8" s="27">
        <f t="shared" si="0"/>
        <v>0.07435574668889909</v>
      </c>
      <c r="G8" s="33">
        <f>G9</f>
        <v>1125683</v>
      </c>
      <c r="H8" s="33">
        <f>H9</f>
        <v>83700.86</v>
      </c>
      <c r="I8" s="27">
        <f t="shared" si="1"/>
        <v>0.07435562231996042</v>
      </c>
    </row>
    <row r="9" spans="1:9" ht="18" customHeight="1">
      <c r="A9" s="55"/>
      <c r="B9" s="34">
        <v>70005</v>
      </c>
      <c r="C9" s="29" t="s">
        <v>36</v>
      </c>
      <c r="D9" s="35">
        <v>1125683</v>
      </c>
      <c r="E9" s="35">
        <v>83701</v>
      </c>
      <c r="F9" s="31">
        <f t="shared" si="0"/>
        <v>0.07435574668889909</v>
      </c>
      <c r="G9" s="35">
        <f>D9</f>
        <v>1125683</v>
      </c>
      <c r="H9" s="35">
        <v>83700.86</v>
      </c>
      <c r="I9" s="31">
        <f t="shared" si="1"/>
        <v>0.07435562231996042</v>
      </c>
    </row>
    <row r="10" spans="1:9" ht="18" customHeight="1">
      <c r="A10" s="50">
        <v>710</v>
      </c>
      <c r="B10" s="32"/>
      <c r="C10" s="25" t="s">
        <v>10</v>
      </c>
      <c r="D10" s="33">
        <f>SUM(D11:D14)</f>
        <v>727362</v>
      </c>
      <c r="E10" s="33">
        <f>SUM(E11:E14)</f>
        <v>363438</v>
      </c>
      <c r="F10" s="27">
        <f t="shared" si="0"/>
        <v>0.49966591600880994</v>
      </c>
      <c r="G10" s="33">
        <f>SUM(G11:G14)</f>
        <v>727362</v>
      </c>
      <c r="H10" s="33">
        <f>SUM(H11:H14)</f>
        <v>311730.06</v>
      </c>
      <c r="I10" s="27">
        <f t="shared" si="1"/>
        <v>0.4285762247684097</v>
      </c>
    </row>
    <row r="11" spans="1:9" ht="18" customHeight="1">
      <c r="A11" s="51"/>
      <c r="B11" s="34">
        <v>71012</v>
      </c>
      <c r="C11" s="29" t="s">
        <v>37</v>
      </c>
      <c r="D11" s="35">
        <v>52717</v>
      </c>
      <c r="E11" s="35">
        <v>26493</v>
      </c>
      <c r="F11" s="31">
        <f t="shared" si="0"/>
        <v>0.5025513591441091</v>
      </c>
      <c r="G11" s="35">
        <f>D11</f>
        <v>52717</v>
      </c>
      <c r="H11" s="35">
        <v>26493</v>
      </c>
      <c r="I11" s="31">
        <f t="shared" si="1"/>
        <v>0.5025513591441091</v>
      </c>
    </row>
    <row r="12" spans="1:9" ht="18" customHeight="1">
      <c r="A12" s="51"/>
      <c r="B12" s="34">
        <v>71013</v>
      </c>
      <c r="C12" s="29" t="s">
        <v>38</v>
      </c>
      <c r="D12" s="35">
        <v>132435</v>
      </c>
      <c r="E12" s="35">
        <v>64465</v>
      </c>
      <c r="F12" s="31">
        <f t="shared" si="0"/>
        <v>0.48676709329104845</v>
      </c>
      <c r="G12" s="35">
        <f>D12</f>
        <v>132435</v>
      </c>
      <c r="H12" s="35">
        <v>63545.7</v>
      </c>
      <c r="I12" s="31">
        <f t="shared" si="1"/>
        <v>0.47982557481028426</v>
      </c>
    </row>
    <row r="13" spans="1:9" ht="18" customHeight="1">
      <c r="A13" s="51"/>
      <c r="B13" s="34">
        <v>71014</v>
      </c>
      <c r="C13" s="29" t="s">
        <v>39</v>
      </c>
      <c r="D13" s="35">
        <v>7940</v>
      </c>
      <c r="E13" s="35">
        <v>3400</v>
      </c>
      <c r="F13" s="31">
        <f t="shared" si="0"/>
        <v>0.4282115869017632</v>
      </c>
      <c r="G13" s="35">
        <f>D13</f>
        <v>7940</v>
      </c>
      <c r="H13" s="35">
        <v>879.89</v>
      </c>
      <c r="I13" s="31">
        <f t="shared" si="1"/>
        <v>0.11081738035264484</v>
      </c>
    </row>
    <row r="14" spans="1:9" ht="18" customHeight="1">
      <c r="A14" s="55"/>
      <c r="B14" s="34">
        <v>71015</v>
      </c>
      <c r="C14" s="29" t="s">
        <v>40</v>
      </c>
      <c r="D14" s="35">
        <v>534270</v>
      </c>
      <c r="E14" s="35">
        <v>269080</v>
      </c>
      <c r="F14" s="31">
        <f t="shared" si="0"/>
        <v>0.5036404814045333</v>
      </c>
      <c r="G14" s="35">
        <f>D14</f>
        <v>534270</v>
      </c>
      <c r="H14" s="35">
        <v>220811.47</v>
      </c>
      <c r="I14" s="31">
        <f t="shared" si="1"/>
        <v>0.413295655754581</v>
      </c>
    </row>
    <row r="15" spans="1:9" ht="18" customHeight="1">
      <c r="A15" s="50">
        <v>750</v>
      </c>
      <c r="B15" s="36"/>
      <c r="C15" s="37" t="s">
        <v>11</v>
      </c>
      <c r="D15" s="38">
        <f>SUM(D16:D17)</f>
        <v>477730</v>
      </c>
      <c r="E15" s="38">
        <f>SUM(E16:E17)</f>
        <v>235498</v>
      </c>
      <c r="F15" s="39">
        <f t="shared" si="0"/>
        <v>0.49295208590626505</v>
      </c>
      <c r="G15" s="38">
        <f>SUM(G16:G17)</f>
        <v>477730</v>
      </c>
      <c r="H15" s="38">
        <f>SUM(H16:H17)</f>
        <v>226316.95</v>
      </c>
      <c r="I15" s="39">
        <f t="shared" si="1"/>
        <v>0.47373401293617734</v>
      </c>
    </row>
    <row r="16" spans="1:9" ht="18" customHeight="1">
      <c r="A16" s="51"/>
      <c r="B16" s="34">
        <v>75011</v>
      </c>
      <c r="C16" s="29" t="s">
        <v>41</v>
      </c>
      <c r="D16" s="35">
        <v>440830</v>
      </c>
      <c r="E16" s="35">
        <v>198598</v>
      </c>
      <c r="F16" s="31">
        <f t="shared" si="0"/>
        <v>0.4505092666107116</v>
      </c>
      <c r="G16" s="35">
        <f>D16</f>
        <v>440830</v>
      </c>
      <c r="H16" s="35">
        <v>198598</v>
      </c>
      <c r="I16" s="31">
        <f t="shared" si="1"/>
        <v>0.4505092666107116</v>
      </c>
    </row>
    <row r="17" spans="1:9" ht="18" customHeight="1">
      <c r="A17" s="55"/>
      <c r="B17" s="34">
        <v>75045</v>
      </c>
      <c r="C17" s="29" t="s">
        <v>42</v>
      </c>
      <c r="D17" s="35">
        <v>36900</v>
      </c>
      <c r="E17" s="35">
        <v>36900</v>
      </c>
      <c r="F17" s="31">
        <f t="shared" si="0"/>
        <v>1</v>
      </c>
      <c r="G17" s="35">
        <f>D17</f>
        <v>36900</v>
      </c>
      <c r="H17" s="35">
        <v>27718.95</v>
      </c>
      <c r="I17" s="31">
        <f t="shared" si="1"/>
        <v>0.7511910569105691</v>
      </c>
    </row>
    <row r="18" spans="1:9" ht="26.25" customHeight="1">
      <c r="A18" s="50">
        <v>754</v>
      </c>
      <c r="B18" s="32"/>
      <c r="C18" s="25" t="s">
        <v>12</v>
      </c>
      <c r="D18" s="33">
        <f>SUM(D19:D20)</f>
        <v>8172900</v>
      </c>
      <c r="E18" s="33">
        <f>SUM(E19:E20)</f>
        <v>4550300</v>
      </c>
      <c r="F18" s="27">
        <f t="shared" si="0"/>
        <v>0.5567546403357437</v>
      </c>
      <c r="G18" s="33">
        <f>SUM(G19:G20)</f>
        <v>8172900</v>
      </c>
      <c r="H18" s="33">
        <f>SUM(H19:H20)</f>
        <v>4023093.05</v>
      </c>
      <c r="I18" s="27">
        <f t="shared" si="1"/>
        <v>0.4922479230138629</v>
      </c>
    </row>
    <row r="19" spans="1:9" ht="18" customHeight="1">
      <c r="A19" s="51"/>
      <c r="B19" s="34">
        <v>75411</v>
      </c>
      <c r="C19" s="29" t="s">
        <v>51</v>
      </c>
      <c r="D19" s="35">
        <v>8162000</v>
      </c>
      <c r="E19" s="35">
        <v>4540000</v>
      </c>
      <c r="F19" s="31">
        <f t="shared" si="0"/>
        <v>0.5562362166135751</v>
      </c>
      <c r="G19" s="35">
        <f>D19</f>
        <v>8162000</v>
      </c>
      <c r="H19" s="35">
        <v>4012793.05</v>
      </c>
      <c r="I19" s="31">
        <f t="shared" si="1"/>
        <v>0.49164335334476844</v>
      </c>
    </row>
    <row r="20" spans="1:9" ht="18" customHeight="1">
      <c r="A20" s="55"/>
      <c r="B20" s="34">
        <v>75414</v>
      </c>
      <c r="C20" s="29" t="s">
        <v>43</v>
      </c>
      <c r="D20" s="35">
        <v>10900</v>
      </c>
      <c r="E20" s="35">
        <v>10300</v>
      </c>
      <c r="F20" s="31">
        <f t="shared" si="0"/>
        <v>0.944954128440367</v>
      </c>
      <c r="G20" s="35">
        <f>D20</f>
        <v>10900</v>
      </c>
      <c r="H20" s="35">
        <v>10300</v>
      </c>
      <c r="I20" s="31">
        <f t="shared" si="1"/>
        <v>0.944954128440367</v>
      </c>
    </row>
    <row r="21" spans="1:9" ht="18" customHeight="1">
      <c r="A21" s="50">
        <v>851</v>
      </c>
      <c r="B21" s="32"/>
      <c r="C21" s="25" t="s">
        <v>16</v>
      </c>
      <c r="D21" s="33">
        <f>D22</f>
        <v>1785490</v>
      </c>
      <c r="E21" s="33">
        <f>E22</f>
        <v>1159494</v>
      </c>
      <c r="F21" s="27">
        <f t="shared" si="0"/>
        <v>0.6493982044144745</v>
      </c>
      <c r="G21" s="33">
        <f>G22</f>
        <v>1785490</v>
      </c>
      <c r="H21" s="33">
        <f>H22</f>
        <v>1136007.63</v>
      </c>
      <c r="I21" s="27">
        <f t="shared" si="1"/>
        <v>0.6362441850696446</v>
      </c>
    </row>
    <row r="22" spans="1:9" ht="45.75" customHeight="1">
      <c r="A22" s="55"/>
      <c r="B22" s="34">
        <v>85156</v>
      </c>
      <c r="C22" s="29" t="s">
        <v>44</v>
      </c>
      <c r="D22" s="35">
        <v>1785490</v>
      </c>
      <c r="E22" s="35">
        <v>1159494</v>
      </c>
      <c r="F22" s="31">
        <f t="shared" si="0"/>
        <v>0.6493982044144745</v>
      </c>
      <c r="G22" s="35">
        <f>D22</f>
        <v>1785490</v>
      </c>
      <c r="H22" s="35">
        <v>1136007.63</v>
      </c>
      <c r="I22" s="31">
        <f t="shared" si="1"/>
        <v>0.6362441850696446</v>
      </c>
    </row>
    <row r="23" spans="1:9" ht="18" customHeight="1">
      <c r="A23" s="21">
        <v>852</v>
      </c>
      <c r="B23" s="24"/>
      <c r="C23" s="25" t="s">
        <v>17</v>
      </c>
      <c r="D23" s="33">
        <f>D24+D25</f>
        <v>358200</v>
      </c>
      <c r="E23" s="33">
        <f>E24+E25</f>
        <v>168584</v>
      </c>
      <c r="F23" s="27">
        <f t="shared" si="0"/>
        <v>0.47064209938581797</v>
      </c>
      <c r="G23" s="33">
        <f>G24+G25</f>
        <v>358200</v>
      </c>
      <c r="H23" s="33">
        <f>H24+H25</f>
        <v>162084</v>
      </c>
      <c r="I23" s="27">
        <f t="shared" si="1"/>
        <v>0.4524958123953099</v>
      </c>
    </row>
    <row r="24" spans="1:9" ht="18" customHeight="1">
      <c r="A24" s="21"/>
      <c r="B24" s="34">
        <v>85203</v>
      </c>
      <c r="C24" s="29" t="s">
        <v>57</v>
      </c>
      <c r="D24" s="35">
        <v>327600</v>
      </c>
      <c r="E24" s="35">
        <v>154784</v>
      </c>
      <c r="F24" s="31">
        <f t="shared" si="0"/>
        <v>0.4724786324786325</v>
      </c>
      <c r="G24" s="35">
        <f>D24</f>
        <v>327600</v>
      </c>
      <c r="H24" s="35">
        <v>154784</v>
      </c>
      <c r="I24" s="31">
        <f t="shared" si="1"/>
        <v>0.4724786324786325</v>
      </c>
    </row>
    <row r="25" spans="1:9" ht="18" customHeight="1">
      <c r="A25" s="21"/>
      <c r="B25" s="34">
        <v>85295</v>
      </c>
      <c r="C25" s="29" t="s">
        <v>58</v>
      </c>
      <c r="D25" s="35">
        <v>30600</v>
      </c>
      <c r="E25" s="35">
        <v>13800</v>
      </c>
      <c r="F25" s="31">
        <f t="shared" si="0"/>
        <v>0.45098039215686275</v>
      </c>
      <c r="G25" s="35">
        <f>D25</f>
        <v>30600</v>
      </c>
      <c r="H25" s="35">
        <v>7300</v>
      </c>
      <c r="I25" s="31">
        <f t="shared" si="1"/>
        <v>0.238562091503268</v>
      </c>
    </row>
    <row r="26" spans="1:9" ht="18" customHeight="1">
      <c r="A26" s="50">
        <v>853</v>
      </c>
      <c r="B26" s="32"/>
      <c r="C26" s="25" t="s">
        <v>18</v>
      </c>
      <c r="D26" s="33">
        <f>D27</f>
        <v>142400</v>
      </c>
      <c r="E26" s="33">
        <f>E27</f>
        <v>67222</v>
      </c>
      <c r="F26" s="27">
        <f t="shared" si="0"/>
        <v>0.472064606741573</v>
      </c>
      <c r="G26" s="33">
        <f>G27</f>
        <v>142400</v>
      </c>
      <c r="H26" s="33">
        <f>H27</f>
        <v>67222</v>
      </c>
      <c r="I26" s="27">
        <f t="shared" si="1"/>
        <v>0.472064606741573</v>
      </c>
    </row>
    <row r="27" spans="1:9" ht="18" customHeight="1">
      <c r="A27" s="51"/>
      <c r="B27" s="34">
        <v>85321</v>
      </c>
      <c r="C27" s="29" t="s">
        <v>45</v>
      </c>
      <c r="D27" s="35">
        <v>142400</v>
      </c>
      <c r="E27" s="35">
        <v>67222</v>
      </c>
      <c r="F27" s="31">
        <f t="shared" si="0"/>
        <v>0.472064606741573</v>
      </c>
      <c r="G27" s="35">
        <f>D27</f>
        <v>142400</v>
      </c>
      <c r="H27" s="35">
        <v>67222</v>
      </c>
      <c r="I27" s="31">
        <f t="shared" si="1"/>
        <v>0.472064606741573</v>
      </c>
    </row>
    <row r="28" spans="1:9" ht="18" customHeight="1">
      <c r="A28" s="42"/>
      <c r="B28" s="43">
        <v>85334</v>
      </c>
      <c r="C28" s="29" t="s">
        <v>60</v>
      </c>
      <c r="D28" s="35">
        <v>30866</v>
      </c>
      <c r="E28" s="35">
        <v>0</v>
      </c>
      <c r="F28" s="31">
        <f t="shared" si="0"/>
        <v>0</v>
      </c>
      <c r="G28" s="35">
        <f>D28</f>
        <v>30866</v>
      </c>
      <c r="H28" s="35">
        <v>0</v>
      </c>
      <c r="I28" s="31" t="s">
        <v>61</v>
      </c>
    </row>
    <row r="29" spans="1:9" ht="18" customHeight="1">
      <c r="A29" s="44" t="s">
        <v>46</v>
      </c>
      <c r="B29" s="49"/>
      <c r="C29" s="45"/>
      <c r="D29" s="40">
        <f>D6+D8+D10+D15+D18+D21+D23+D26+D28</f>
        <v>12965631</v>
      </c>
      <c r="E29" s="40">
        <f>E6+E8+E10+E15+E18+E21+E23+E26</f>
        <v>6628237</v>
      </c>
      <c r="F29" s="27">
        <f t="shared" si="0"/>
        <v>0.5112159215390288</v>
      </c>
      <c r="G29" s="40">
        <f>G6+G8+G10+G15+G18+G21+G23+G26+G28</f>
        <v>12965631</v>
      </c>
      <c r="H29" s="40">
        <f>H6+H8+H10+H15+H18+H21+H23+H26</f>
        <v>6010154.55</v>
      </c>
      <c r="I29" s="27">
        <f t="shared" si="1"/>
        <v>0.463545087007335</v>
      </c>
    </row>
  </sheetData>
  <mergeCells count="11">
    <mergeCell ref="D3:F3"/>
    <mergeCell ref="A29:C29"/>
    <mergeCell ref="A26:A27"/>
    <mergeCell ref="H1:I1"/>
    <mergeCell ref="A2:I2"/>
    <mergeCell ref="A18:A20"/>
    <mergeCell ref="A21:A22"/>
    <mergeCell ref="A8:A9"/>
    <mergeCell ref="A10:A14"/>
    <mergeCell ref="A15:A17"/>
    <mergeCell ref="G3:I3"/>
  </mergeCells>
  <printOptions horizontalCentered="1"/>
  <pageMargins left="0.31496062992125984" right="0.2362204724409449" top="0.64" bottom="0.37" header="0.49" footer="0.32"/>
  <pageSetup horizontalDpi="600" verticalDpi="600" orientation="landscape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pmarcinkowska</cp:lastModifiedBy>
  <cp:lastPrinted>2009-08-14T10:06:19Z</cp:lastPrinted>
  <dcterms:created xsi:type="dcterms:W3CDTF">2005-07-14T07:30:17Z</dcterms:created>
  <dcterms:modified xsi:type="dcterms:W3CDTF">2009-08-14T10:07:00Z</dcterms:modified>
  <cp:category/>
  <cp:version/>
  <cp:contentType/>
  <cp:contentStatus/>
</cp:coreProperties>
</file>