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 własne" sheetId="1" r:id="rId1"/>
    <sheet name="gospod.pom." sheetId="2" r:id="rId2"/>
  </sheets>
  <definedNames>
    <definedName name="_xlnm.Print_Titles" localSheetId="0">'dochody własne'!$4:$6</definedName>
  </definedNames>
  <calcPr fullCalcOnLoad="1"/>
</workbook>
</file>

<file path=xl/sharedStrings.xml><?xml version="1.0" encoding="utf-8"?>
<sst xmlns="http://schemas.openxmlformats.org/spreadsheetml/2006/main" count="76" uniqueCount="53">
  <si>
    <t>Jednostka wykonująca</t>
  </si>
  <si>
    <t>Klasyfikacja budżetowa</t>
  </si>
  <si>
    <t>PLAN</t>
  </si>
  <si>
    <t>WYKONANIE</t>
  </si>
  <si>
    <t>Wskażnik</t>
  </si>
  <si>
    <t>DOCHODY</t>
  </si>
  <si>
    <t>WYDATKI</t>
  </si>
  <si>
    <t>60014</t>
  </si>
  <si>
    <t>80120</t>
  </si>
  <si>
    <t xml:space="preserve">Razem </t>
  </si>
  <si>
    <t>Zespół Szkół Zawodowych w Skoczowie</t>
  </si>
  <si>
    <t>Zespół Szkół Ponadgimnazjalnych Nr 1 Cieszyn</t>
  </si>
  <si>
    <t>Zespół Szkół Ponadgimnazjalnych w Istebnej</t>
  </si>
  <si>
    <t xml:space="preserve">Razem  </t>
  </si>
  <si>
    <t>Dom Dziecka Cieszyn</t>
  </si>
  <si>
    <t>Dom Pomocy Społecznej w Cieszynie</t>
  </si>
  <si>
    <t>Dom Pomocy Społecznej w Pogórzu</t>
  </si>
  <si>
    <t>Powiatowy Dom Pomocy Społecznej Skoczów</t>
  </si>
  <si>
    <t>6:3</t>
  </si>
  <si>
    <t>7:4</t>
  </si>
  <si>
    <t xml:space="preserve">Wykonanie planu dochodów i wydatków gospodarstw pomocniczych </t>
  </si>
  <si>
    <t xml:space="preserve">RAZEM </t>
  </si>
  <si>
    <t>Zespół Szkół Ponadgimnazjalnych w Ustroniu</t>
  </si>
  <si>
    <t>Centrum Kształcenia Praktycznego w Bażanowicach</t>
  </si>
  <si>
    <t>Komenda Powiatowa Państwowej Straży Pożarnej</t>
  </si>
  <si>
    <t>75411</t>
  </si>
  <si>
    <t>I Liceum Ogólnokształcące im. A. Osuchowskiego w Cieszynie</t>
  </si>
  <si>
    <t>Zespół Szkół Ogólnokształcących im. P.Stalmacha w Wiśle</t>
  </si>
  <si>
    <t xml:space="preserve">Zespół Szkół Ekonomiczno-Gastronomicznych Cieszyn  </t>
  </si>
  <si>
    <t>Zespół Szkół Gastronomiczno-Holelarskich Wisła</t>
  </si>
  <si>
    <t>Zespół Szkół Budowlanych w Cieszynie</t>
  </si>
  <si>
    <t>Centrum Kszałcenia Praktycznego w Bażanowicach</t>
  </si>
  <si>
    <t>Dom Pomocy Społecznej Kończyce Małe</t>
  </si>
  <si>
    <t>Specjalny Ośrodek Szkolno-Wychowawczy Cieszyn</t>
  </si>
  <si>
    <t>Poradnia Psychologiczno - Pedagogiczna w Cieszynie</t>
  </si>
  <si>
    <t xml:space="preserve">Szkolne Schronisko Młodzieżowe Istebna </t>
  </si>
  <si>
    <t xml:space="preserve">OGÓŁEM  </t>
  </si>
  <si>
    <t xml:space="preserve">Powiatowy Zarząd Dróg Publicznych </t>
  </si>
  <si>
    <t>Tabela nr 6</t>
  </si>
  <si>
    <t>Tabela nr 11</t>
  </si>
  <si>
    <t>OPDiR Dom Dziecka Międzyświeć</t>
  </si>
  <si>
    <t>Zespól Szkół Ogółnokształcących Skoczów</t>
  </si>
  <si>
    <t>Zespół Szkół Technicznych w Cieszynie</t>
  </si>
  <si>
    <t>Zespół Szkół Rolnicznych w Międzyświeciu</t>
  </si>
  <si>
    <t>Razem:</t>
  </si>
  <si>
    <t>jednostek budżetowych za I półroczne 2010 r. (rozdział 80197)</t>
  </si>
  <si>
    <r>
      <t>Stan środków na</t>
    </r>
    <r>
      <rPr>
        <b/>
        <sz val="11"/>
        <rFont val="Times New Roman"/>
        <family val="1"/>
      </rPr>
      <t xml:space="preserve"> 1.01.2010 r.</t>
    </r>
  </si>
  <si>
    <r>
      <t xml:space="preserve">Stan środków na </t>
    </r>
    <r>
      <rPr>
        <b/>
        <sz val="11"/>
        <rFont val="Times New Roman"/>
        <family val="1"/>
      </rPr>
      <t>30.06.2010 r.</t>
    </r>
  </si>
  <si>
    <t>Wykonanie planu dochodów własnych jednostek budżetowych i wydatków nimi finansowanych za I półrocze 2010 r.</t>
  </si>
  <si>
    <r>
      <t xml:space="preserve">Stan środków na </t>
    </r>
    <r>
      <rPr>
        <b/>
        <sz val="10"/>
        <rFont val="Times New Roman"/>
        <family val="1"/>
      </rPr>
      <t>1.01.2010r.</t>
    </r>
  </si>
  <si>
    <r>
      <t xml:space="preserve">Stan środków na </t>
    </r>
    <r>
      <rPr>
        <b/>
        <sz val="10"/>
        <rFont val="Times New Roman"/>
        <family val="1"/>
      </rPr>
      <t xml:space="preserve"> 30.06.2010r.</t>
    </r>
  </si>
  <si>
    <t>II Liceum Ogólnokształcące im.Kopernika Cieszyn</t>
  </si>
  <si>
    <t>Szkolne Schronisko Młodzieżowe Wisła - Malinka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</si>
</sst>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9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0" fontId="4" fillId="0" borderId="1" xfId="0" applyNumberFormat="1" applyFont="1" applyBorder="1" applyAlignment="1" quotePrefix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2" fontId="6" fillId="0" borderId="1" xfId="0" applyNumberFormat="1" applyFont="1" applyBorder="1" applyAlignment="1" quotePrefix="1">
      <alignment horizontal="center"/>
    </xf>
    <xf numFmtId="0" fontId="6" fillId="0" borderId="1" xfId="0" applyNumberFormat="1" applyFont="1" applyBorder="1" applyAlignment="1" quotePrefix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7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17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1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5" zoomScaleNormal="125" workbookViewId="0" topLeftCell="A1">
      <pane ySplit="6" topLeftCell="BM34" activePane="bottomLeft" state="frozen"/>
      <selection pane="topLeft" activeCell="A1" sqref="A1"/>
      <selection pane="bottomLeft" activeCell="H42" sqref="H42"/>
    </sheetView>
  </sheetViews>
  <sheetFormatPr defaultColWidth="9.00390625" defaultRowHeight="12.75"/>
  <cols>
    <col min="1" max="1" width="24.625" style="0" customWidth="1"/>
    <col min="2" max="2" width="10.875" style="0" customWidth="1"/>
    <col min="3" max="3" width="13.25390625" style="0" customWidth="1"/>
    <col min="4" max="4" width="12.875" style="0" customWidth="1"/>
    <col min="5" max="5" width="11.875" style="0" customWidth="1"/>
    <col min="6" max="7" width="12.375" style="0" customWidth="1"/>
    <col min="8" max="8" width="11.625" style="0" customWidth="1"/>
    <col min="9" max="10" width="10.25390625" style="0" bestFit="1" customWidth="1"/>
  </cols>
  <sheetData>
    <row r="1" spans="1:10" ht="15.75">
      <c r="A1" s="22"/>
      <c r="B1" s="22"/>
      <c r="C1" s="22"/>
      <c r="D1" s="22"/>
      <c r="E1" s="22"/>
      <c r="F1" s="22"/>
      <c r="G1" s="22"/>
      <c r="H1" s="67" t="s">
        <v>38</v>
      </c>
      <c r="I1" s="67"/>
      <c r="J1" s="67"/>
    </row>
    <row r="2" spans="1:10" ht="18.75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.75">
      <c r="A3" s="69"/>
      <c r="B3" s="69"/>
      <c r="C3" s="69"/>
      <c r="D3" s="23"/>
      <c r="E3" s="23"/>
      <c r="F3" s="23"/>
      <c r="G3" s="23"/>
      <c r="H3" s="23"/>
      <c r="I3" s="23"/>
      <c r="J3" s="23"/>
    </row>
    <row r="4" spans="1:10" ht="39.75" customHeight="1">
      <c r="A4" s="24" t="s">
        <v>0</v>
      </c>
      <c r="B4" s="24" t="s">
        <v>1</v>
      </c>
      <c r="C4" s="70" t="s">
        <v>2</v>
      </c>
      <c r="D4" s="71"/>
      <c r="E4" s="72" t="s">
        <v>49</v>
      </c>
      <c r="F4" s="74" t="s">
        <v>3</v>
      </c>
      <c r="G4" s="75"/>
      <c r="H4" s="72" t="s">
        <v>50</v>
      </c>
      <c r="I4" s="25" t="s">
        <v>4</v>
      </c>
      <c r="J4" s="25" t="s">
        <v>4</v>
      </c>
    </row>
    <row r="5" spans="1:10" ht="15" customHeight="1">
      <c r="A5" s="26"/>
      <c r="B5" s="26"/>
      <c r="C5" s="27" t="s">
        <v>5</v>
      </c>
      <c r="D5" s="28" t="s">
        <v>6</v>
      </c>
      <c r="E5" s="73"/>
      <c r="F5" s="27" t="s">
        <v>5</v>
      </c>
      <c r="G5" s="29" t="s">
        <v>6</v>
      </c>
      <c r="H5" s="73"/>
      <c r="I5" s="30" t="s">
        <v>18</v>
      </c>
      <c r="J5" s="31" t="s">
        <v>19</v>
      </c>
    </row>
    <row r="6" spans="1:10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1" ht="27.75" customHeight="1">
      <c r="A7" s="58" t="s">
        <v>37</v>
      </c>
      <c r="B7" s="32" t="s">
        <v>7</v>
      </c>
      <c r="C7" s="33">
        <v>61000</v>
      </c>
      <c r="D7" s="33">
        <v>90829</v>
      </c>
      <c r="E7" s="33">
        <v>29829</v>
      </c>
      <c r="F7" s="33">
        <v>50210.26</v>
      </c>
      <c r="G7" s="33">
        <v>14678.38</v>
      </c>
      <c r="H7" s="34">
        <f aca="true" t="shared" si="0" ref="H7:H12">E7+F7-G7</f>
        <v>65360.88000000001</v>
      </c>
      <c r="I7" s="35">
        <f aca="true" t="shared" si="1" ref="I7:J14">SUM(F7/C7)</f>
        <v>0.8231190163934426</v>
      </c>
      <c r="J7" s="36">
        <f t="shared" si="1"/>
        <v>0.16160455361173193</v>
      </c>
      <c r="K7" s="2"/>
    </row>
    <row r="8" spans="1:11" ht="27.75" customHeight="1">
      <c r="A8" s="58" t="s">
        <v>24</v>
      </c>
      <c r="B8" s="32" t="s">
        <v>25</v>
      </c>
      <c r="C8" s="33">
        <v>5234</v>
      </c>
      <c r="D8" s="33">
        <v>17550</v>
      </c>
      <c r="E8" s="33">
        <v>12316</v>
      </c>
      <c r="F8" s="33">
        <v>5233.24</v>
      </c>
      <c r="G8" s="33">
        <v>0</v>
      </c>
      <c r="H8" s="34">
        <f t="shared" si="0"/>
        <v>17549.239999999998</v>
      </c>
      <c r="I8" s="35">
        <f t="shared" si="1"/>
        <v>0.9998547955674436</v>
      </c>
      <c r="J8" s="36">
        <f t="shared" si="1"/>
        <v>0</v>
      </c>
      <c r="K8" s="2"/>
    </row>
    <row r="9" spans="1:11" ht="40.5" customHeight="1">
      <c r="A9" s="58" t="s">
        <v>51</v>
      </c>
      <c r="B9" s="37" t="s">
        <v>8</v>
      </c>
      <c r="C9" s="38">
        <v>55950</v>
      </c>
      <c r="D9" s="38">
        <v>59275</v>
      </c>
      <c r="E9" s="38">
        <v>3325</v>
      </c>
      <c r="F9" s="38">
        <v>38627.52</v>
      </c>
      <c r="G9" s="38">
        <v>24271.49</v>
      </c>
      <c r="H9" s="61">
        <f>E9+F9-G9</f>
        <v>17681.029999999995</v>
      </c>
      <c r="I9" s="40">
        <f t="shared" si="1"/>
        <v>0.6903935656836461</v>
      </c>
      <c r="J9" s="41">
        <f t="shared" si="1"/>
        <v>0.4094726275832982</v>
      </c>
      <c r="K9" s="2"/>
    </row>
    <row r="10" spans="1:11" ht="36" customHeight="1">
      <c r="A10" s="58" t="s">
        <v>41</v>
      </c>
      <c r="B10" s="25">
        <v>80120</v>
      </c>
      <c r="C10" s="42">
        <v>30116</v>
      </c>
      <c r="D10" s="42">
        <v>42205</v>
      </c>
      <c r="E10" s="42">
        <v>12089</v>
      </c>
      <c r="F10" s="42">
        <v>27456</v>
      </c>
      <c r="G10" s="42">
        <v>7615.39</v>
      </c>
      <c r="H10" s="61">
        <f>E10+F10-G10</f>
        <v>31929.61</v>
      </c>
      <c r="I10" s="40">
        <f t="shared" si="1"/>
        <v>0.9116748572187542</v>
      </c>
      <c r="J10" s="41">
        <f t="shared" si="1"/>
        <v>0.18043809975121433</v>
      </c>
      <c r="K10" s="2"/>
    </row>
    <row r="11" spans="1:11" ht="39" customHeight="1">
      <c r="A11" s="58" t="s">
        <v>26</v>
      </c>
      <c r="B11" s="25">
        <v>80120</v>
      </c>
      <c r="C11" s="42">
        <v>18800</v>
      </c>
      <c r="D11" s="42">
        <v>22062</v>
      </c>
      <c r="E11" s="42">
        <v>3262</v>
      </c>
      <c r="F11" s="42">
        <v>7887.03</v>
      </c>
      <c r="G11" s="42">
        <v>7993.3</v>
      </c>
      <c r="H11" s="61">
        <f t="shared" si="0"/>
        <v>3155.7299999999987</v>
      </c>
      <c r="I11" s="40">
        <f t="shared" si="1"/>
        <v>0.4195228723404255</v>
      </c>
      <c r="J11" s="41">
        <f t="shared" si="1"/>
        <v>0.3623107605838093</v>
      </c>
      <c r="K11" s="2"/>
    </row>
    <row r="12" spans="1:11" ht="36.75" customHeight="1">
      <c r="A12" s="58" t="s">
        <v>27</v>
      </c>
      <c r="B12" s="25">
        <v>80120</v>
      </c>
      <c r="C12" s="42">
        <v>9995</v>
      </c>
      <c r="D12" s="42">
        <v>12083</v>
      </c>
      <c r="E12" s="42">
        <v>2088</v>
      </c>
      <c r="F12" s="42">
        <v>4543.14</v>
      </c>
      <c r="G12" s="42">
        <v>5669.51</v>
      </c>
      <c r="H12" s="43">
        <f t="shared" si="0"/>
        <v>961.6300000000001</v>
      </c>
      <c r="I12" s="40">
        <f t="shared" si="1"/>
        <v>0.4545412706353177</v>
      </c>
      <c r="J12" s="41">
        <f t="shared" si="1"/>
        <v>0.46921377141438386</v>
      </c>
      <c r="K12" s="2"/>
    </row>
    <row r="13" spans="1:11" ht="18" customHeight="1">
      <c r="A13" s="44" t="s">
        <v>9</v>
      </c>
      <c r="B13" s="45">
        <v>80120</v>
      </c>
      <c r="C13" s="33">
        <f aca="true" t="shared" si="2" ref="C13:H13">SUM(C9:C12)</f>
        <v>114861</v>
      </c>
      <c r="D13" s="33">
        <f t="shared" si="2"/>
        <v>135625</v>
      </c>
      <c r="E13" s="33">
        <f t="shared" si="2"/>
        <v>20764</v>
      </c>
      <c r="F13" s="33">
        <f t="shared" si="2"/>
        <v>78513.68999999999</v>
      </c>
      <c r="G13" s="33">
        <f t="shared" si="2"/>
        <v>45549.69</v>
      </c>
      <c r="H13" s="33">
        <f t="shared" si="2"/>
        <v>53727.99999999999</v>
      </c>
      <c r="I13" s="36">
        <f t="shared" si="1"/>
        <v>0.6835539478151852</v>
      </c>
      <c r="J13" s="36">
        <f t="shared" si="1"/>
        <v>0.3358502488479263</v>
      </c>
      <c r="K13" s="2"/>
    </row>
    <row r="14" spans="1:11" ht="32.25" customHeight="1">
      <c r="A14" s="58" t="s">
        <v>42</v>
      </c>
      <c r="B14" s="25">
        <v>80130</v>
      </c>
      <c r="C14" s="46">
        <v>145000</v>
      </c>
      <c r="D14" s="46">
        <v>160872</v>
      </c>
      <c r="E14" s="46">
        <v>15872</v>
      </c>
      <c r="F14" s="46">
        <v>79688.78</v>
      </c>
      <c r="G14" s="46">
        <v>65421.85</v>
      </c>
      <c r="H14" s="43">
        <f>E14+F14-G14</f>
        <v>30138.93</v>
      </c>
      <c r="I14" s="47">
        <f t="shared" si="1"/>
        <v>0.5495777931034482</v>
      </c>
      <c r="J14" s="47">
        <f t="shared" si="1"/>
        <v>0.40667020985628327</v>
      </c>
      <c r="K14" s="2"/>
    </row>
    <row r="15" spans="1:11" ht="32.25" customHeight="1">
      <c r="A15" s="58" t="s">
        <v>43</v>
      </c>
      <c r="B15" s="25">
        <v>80130</v>
      </c>
      <c r="C15" s="46">
        <v>79557</v>
      </c>
      <c r="D15" s="46">
        <v>86088</v>
      </c>
      <c r="E15" s="46">
        <v>6531</v>
      </c>
      <c r="F15" s="46">
        <v>28115.5</v>
      </c>
      <c r="G15" s="46">
        <v>18413.79</v>
      </c>
      <c r="H15" s="43">
        <f>E15+F15-G15</f>
        <v>16232.71</v>
      </c>
      <c r="I15" s="47">
        <f>F15/C15</f>
        <v>0.3534007064117551</v>
      </c>
      <c r="J15" s="47">
        <f>G15/D15</f>
        <v>0.21389496793978255</v>
      </c>
      <c r="K15" s="2"/>
    </row>
    <row r="16" spans="1:11" ht="30" customHeight="1">
      <c r="A16" s="59" t="s">
        <v>10</v>
      </c>
      <c r="B16" s="25">
        <v>80130</v>
      </c>
      <c r="C16" s="46">
        <v>15470</v>
      </c>
      <c r="D16" s="46">
        <v>23166</v>
      </c>
      <c r="E16" s="46">
        <v>7696</v>
      </c>
      <c r="F16" s="46">
        <v>12480.55</v>
      </c>
      <c r="G16" s="46">
        <v>12988.18</v>
      </c>
      <c r="H16" s="43">
        <f aca="true" t="shared" si="3" ref="H16:H22">E16+F16-G16</f>
        <v>7188.369999999999</v>
      </c>
      <c r="I16" s="47">
        <f aca="true" t="shared" si="4" ref="I16:J44">SUM(F16/C16)</f>
        <v>0.8067582417582417</v>
      </c>
      <c r="J16" s="47">
        <f aca="true" t="shared" si="5" ref="J16:J22">SUM(G16/D16)</f>
        <v>0.560656997323664</v>
      </c>
      <c r="K16" s="2"/>
    </row>
    <row r="17" spans="1:11" ht="30" customHeight="1">
      <c r="A17" s="58" t="s">
        <v>28</v>
      </c>
      <c r="B17" s="25">
        <v>80130</v>
      </c>
      <c r="C17" s="46">
        <v>153628</v>
      </c>
      <c r="D17" s="46">
        <v>163270</v>
      </c>
      <c r="E17" s="46">
        <v>9642</v>
      </c>
      <c r="F17" s="46">
        <v>112066.34</v>
      </c>
      <c r="G17" s="46">
        <v>93285.3</v>
      </c>
      <c r="H17" s="43">
        <f t="shared" si="3"/>
        <v>28423.039999999994</v>
      </c>
      <c r="I17" s="47">
        <f t="shared" si="4"/>
        <v>0.7294655922097534</v>
      </c>
      <c r="J17" s="47">
        <f t="shared" si="5"/>
        <v>0.5713560360139646</v>
      </c>
      <c r="K17" s="2"/>
    </row>
    <row r="18" spans="1:11" ht="30.75" customHeight="1">
      <c r="A18" s="58" t="s">
        <v>29</v>
      </c>
      <c r="B18" s="25">
        <v>80130</v>
      </c>
      <c r="C18" s="46">
        <v>75900</v>
      </c>
      <c r="D18" s="46">
        <v>90871</v>
      </c>
      <c r="E18" s="46">
        <v>14971</v>
      </c>
      <c r="F18" s="46">
        <v>56344.08</v>
      </c>
      <c r="G18" s="46">
        <v>59574.47</v>
      </c>
      <c r="H18" s="43">
        <f t="shared" si="3"/>
        <v>11740.61</v>
      </c>
      <c r="I18" s="47">
        <f t="shared" si="4"/>
        <v>0.7423462450592886</v>
      </c>
      <c r="J18" s="47">
        <f t="shared" si="5"/>
        <v>0.6555938638289444</v>
      </c>
      <c r="K18" s="2"/>
    </row>
    <row r="19" spans="1:11" ht="39" customHeight="1">
      <c r="A19" s="58" t="s">
        <v>11</v>
      </c>
      <c r="B19" s="25">
        <v>80130</v>
      </c>
      <c r="C19" s="46">
        <v>166620</v>
      </c>
      <c r="D19" s="46">
        <v>179957</v>
      </c>
      <c r="E19" s="46">
        <v>13337</v>
      </c>
      <c r="F19" s="46">
        <v>110452.41</v>
      </c>
      <c r="G19" s="46">
        <v>107606.42</v>
      </c>
      <c r="H19" s="43">
        <f t="shared" si="3"/>
        <v>16182.990000000005</v>
      </c>
      <c r="I19" s="47">
        <f t="shared" si="4"/>
        <v>0.6629000720201657</v>
      </c>
      <c r="J19" s="47">
        <f t="shared" si="5"/>
        <v>0.5979562895580611</v>
      </c>
      <c r="K19" s="2"/>
    </row>
    <row r="20" spans="1:11" ht="36" customHeight="1">
      <c r="A20" s="58" t="s">
        <v>30</v>
      </c>
      <c r="B20" s="25">
        <v>80130</v>
      </c>
      <c r="C20" s="46">
        <v>22600</v>
      </c>
      <c r="D20" s="46">
        <v>28024</v>
      </c>
      <c r="E20" s="46">
        <v>5424</v>
      </c>
      <c r="F20" s="46">
        <v>11541.52</v>
      </c>
      <c r="G20" s="46">
        <v>13857.44</v>
      </c>
      <c r="H20" s="43">
        <f t="shared" si="3"/>
        <v>3108.08</v>
      </c>
      <c r="I20" s="47">
        <f t="shared" si="4"/>
        <v>0.5106867256637169</v>
      </c>
      <c r="J20" s="47">
        <f t="shared" si="5"/>
        <v>0.4944847273765344</v>
      </c>
      <c r="K20" s="2"/>
    </row>
    <row r="21" spans="1:11" ht="37.5" customHeight="1">
      <c r="A21" s="58" t="s">
        <v>22</v>
      </c>
      <c r="B21" s="25">
        <v>80130</v>
      </c>
      <c r="C21" s="46">
        <v>17900</v>
      </c>
      <c r="D21" s="46">
        <v>17946</v>
      </c>
      <c r="E21" s="46">
        <v>46</v>
      </c>
      <c r="F21" s="46">
        <v>8534.65</v>
      </c>
      <c r="G21" s="46">
        <v>6871.8</v>
      </c>
      <c r="H21" s="43">
        <f t="shared" si="3"/>
        <v>1708.8499999999995</v>
      </c>
      <c r="I21" s="47">
        <f t="shared" si="4"/>
        <v>0.47679608938547485</v>
      </c>
      <c r="J21" s="47">
        <f t="shared" si="5"/>
        <v>0.38291541290538283</v>
      </c>
      <c r="K21" s="2"/>
    </row>
    <row r="22" spans="1:11" ht="37.5" customHeight="1">
      <c r="A22" s="58" t="s">
        <v>12</v>
      </c>
      <c r="B22" s="25">
        <v>80130</v>
      </c>
      <c r="C22" s="46">
        <v>12000</v>
      </c>
      <c r="D22" s="46">
        <v>27206</v>
      </c>
      <c r="E22" s="46">
        <v>15206</v>
      </c>
      <c r="F22" s="46">
        <v>4248.96</v>
      </c>
      <c r="G22" s="46">
        <v>4680.01</v>
      </c>
      <c r="H22" s="43">
        <f t="shared" si="3"/>
        <v>14774.949999999999</v>
      </c>
      <c r="I22" s="47">
        <f t="shared" si="4"/>
        <v>0.35408</v>
      </c>
      <c r="J22" s="47">
        <f t="shared" si="5"/>
        <v>0.1720212453135338</v>
      </c>
      <c r="K22" s="2"/>
    </row>
    <row r="23" spans="1:11" ht="18" customHeight="1">
      <c r="A23" s="44" t="s">
        <v>13</v>
      </c>
      <c r="B23" s="45">
        <v>80130</v>
      </c>
      <c r="C23" s="34">
        <f aca="true" t="shared" si="6" ref="C23:H23">SUM(C14:C22)</f>
        <v>688675</v>
      </c>
      <c r="D23" s="34">
        <f t="shared" si="6"/>
        <v>777400</v>
      </c>
      <c r="E23" s="34">
        <f t="shared" si="6"/>
        <v>88725</v>
      </c>
      <c r="F23" s="34">
        <f t="shared" si="6"/>
        <v>423472.7900000001</v>
      </c>
      <c r="G23" s="34">
        <f t="shared" si="6"/>
        <v>382699.26</v>
      </c>
      <c r="H23" s="34">
        <f t="shared" si="6"/>
        <v>129498.53</v>
      </c>
      <c r="I23" s="36">
        <f t="shared" si="4"/>
        <v>0.6149094856064182</v>
      </c>
      <c r="J23" s="36">
        <f>SUM(G23/D23)</f>
        <v>0.4922810136351943</v>
      </c>
      <c r="K23" s="2"/>
    </row>
    <row r="24" spans="1:11" ht="37.5" customHeight="1">
      <c r="A24" s="58" t="s">
        <v>31</v>
      </c>
      <c r="B24" s="45">
        <v>80140</v>
      </c>
      <c r="C24" s="34">
        <v>26539</v>
      </c>
      <c r="D24" s="34">
        <v>27072</v>
      </c>
      <c r="E24" s="34">
        <v>533</v>
      </c>
      <c r="F24" s="34">
        <v>12926.75</v>
      </c>
      <c r="G24" s="34">
        <v>7298</v>
      </c>
      <c r="H24" s="34">
        <f>E24+F24-G24</f>
        <v>6161.75</v>
      </c>
      <c r="I24" s="36">
        <f>SUM(F24/C24)</f>
        <v>0.48708504465126795</v>
      </c>
      <c r="J24" s="36">
        <f>SUM(G24/D24)</f>
        <v>0.2695774231678487</v>
      </c>
      <c r="K24" s="2"/>
    </row>
    <row r="25" spans="1:11" ht="37.5" customHeight="1">
      <c r="A25" s="58" t="s">
        <v>28</v>
      </c>
      <c r="B25" s="62">
        <v>80148</v>
      </c>
      <c r="C25" s="61">
        <v>159601</v>
      </c>
      <c r="D25" s="61">
        <v>172309</v>
      </c>
      <c r="E25" s="61">
        <v>12708</v>
      </c>
      <c r="F25" s="61">
        <v>98925.3</v>
      </c>
      <c r="G25" s="61">
        <v>69473.79</v>
      </c>
      <c r="H25" s="61">
        <f>E25+F25-G25</f>
        <v>42159.51000000001</v>
      </c>
      <c r="I25" s="63">
        <f t="shared" si="4"/>
        <v>0.6198288231276746</v>
      </c>
      <c r="J25" s="63">
        <f t="shared" si="4"/>
        <v>0.4031930427313721</v>
      </c>
      <c r="K25" s="2"/>
    </row>
    <row r="26" spans="1:11" ht="37.5" customHeight="1">
      <c r="A26" s="58" t="s">
        <v>29</v>
      </c>
      <c r="B26" s="62">
        <v>80148</v>
      </c>
      <c r="C26" s="61">
        <v>240000</v>
      </c>
      <c r="D26" s="61">
        <v>246014</v>
      </c>
      <c r="E26" s="61">
        <v>6014</v>
      </c>
      <c r="F26" s="61">
        <v>106844.2</v>
      </c>
      <c r="G26" s="61">
        <v>104388.09</v>
      </c>
      <c r="H26" s="61">
        <f>E26+F26-G26</f>
        <v>8470.11</v>
      </c>
      <c r="I26" s="63">
        <f t="shared" si="4"/>
        <v>0.44518416666666666</v>
      </c>
      <c r="J26" s="63">
        <f t="shared" si="4"/>
        <v>0.4243176811075792</v>
      </c>
      <c r="K26" s="2"/>
    </row>
    <row r="27" spans="1:11" ht="23.25" customHeight="1">
      <c r="A27" s="66" t="s">
        <v>44</v>
      </c>
      <c r="B27" s="45">
        <v>80148</v>
      </c>
      <c r="C27" s="65">
        <f aca="true" t="shared" si="7" ref="C27:H27">SUM(C25:C26)</f>
        <v>399601</v>
      </c>
      <c r="D27" s="65">
        <f t="shared" si="7"/>
        <v>418323</v>
      </c>
      <c r="E27" s="65">
        <f t="shared" si="7"/>
        <v>18722</v>
      </c>
      <c r="F27" s="65">
        <f t="shared" si="7"/>
        <v>205769.5</v>
      </c>
      <c r="G27" s="65">
        <f t="shared" si="7"/>
        <v>173861.88</v>
      </c>
      <c r="H27" s="65">
        <f t="shared" si="7"/>
        <v>50629.62000000001</v>
      </c>
      <c r="I27" s="64">
        <f t="shared" si="4"/>
        <v>0.5149374000565564</v>
      </c>
      <c r="J27" s="64">
        <f t="shared" si="4"/>
        <v>0.4156163538700956</v>
      </c>
      <c r="K27" s="2"/>
    </row>
    <row r="28" spans="1:11" ht="36" customHeight="1">
      <c r="A28" s="58" t="s">
        <v>14</v>
      </c>
      <c r="B28" s="48">
        <v>85201</v>
      </c>
      <c r="C28" s="43">
        <v>3000</v>
      </c>
      <c r="D28" s="43">
        <v>38506</v>
      </c>
      <c r="E28" s="43">
        <v>35506</v>
      </c>
      <c r="F28" s="43">
        <v>10268.72</v>
      </c>
      <c r="G28" s="43">
        <v>35195</v>
      </c>
      <c r="H28" s="43">
        <f>E28+F28-G28</f>
        <v>10579.720000000001</v>
      </c>
      <c r="I28" s="47">
        <f t="shared" si="4"/>
        <v>3.4229066666666665</v>
      </c>
      <c r="J28" s="47">
        <f aca="true" t="shared" si="8" ref="J28:J44">SUM(G28/D28)</f>
        <v>0.9140134005090116</v>
      </c>
      <c r="K28" s="2"/>
    </row>
    <row r="29" spans="1:11" ht="36" customHeight="1">
      <c r="A29" s="58" t="s">
        <v>40</v>
      </c>
      <c r="B29" s="48">
        <v>85201</v>
      </c>
      <c r="C29" s="43">
        <v>1000</v>
      </c>
      <c r="D29" s="43">
        <v>11576</v>
      </c>
      <c r="E29" s="43">
        <v>10576</v>
      </c>
      <c r="F29" s="43">
        <v>628.86</v>
      </c>
      <c r="G29" s="43">
        <v>2286.38</v>
      </c>
      <c r="H29" s="43">
        <f>E29+F29-G29</f>
        <v>8918.48</v>
      </c>
      <c r="I29" s="47">
        <f t="shared" si="4"/>
        <v>0.62886</v>
      </c>
      <c r="J29" s="47">
        <f t="shared" si="8"/>
        <v>0.19751036627505184</v>
      </c>
      <c r="K29" s="2"/>
    </row>
    <row r="30" spans="1:11" ht="18" customHeight="1">
      <c r="A30" s="44" t="s">
        <v>13</v>
      </c>
      <c r="B30" s="49">
        <v>85201</v>
      </c>
      <c r="C30" s="34">
        <f aca="true" t="shared" si="9" ref="C30:H30">SUM(C28:C29)</f>
        <v>4000</v>
      </c>
      <c r="D30" s="34">
        <f t="shared" si="9"/>
        <v>50082</v>
      </c>
      <c r="E30" s="34">
        <f t="shared" si="9"/>
        <v>46082</v>
      </c>
      <c r="F30" s="34">
        <f t="shared" si="9"/>
        <v>10897.58</v>
      </c>
      <c r="G30" s="34">
        <f t="shared" si="9"/>
        <v>37481.38</v>
      </c>
      <c r="H30" s="34">
        <f t="shared" si="9"/>
        <v>19498.2</v>
      </c>
      <c r="I30" s="36">
        <f t="shared" si="4"/>
        <v>2.724395</v>
      </c>
      <c r="J30" s="36">
        <f t="shared" si="8"/>
        <v>0.7484002236332414</v>
      </c>
      <c r="K30" s="2"/>
    </row>
    <row r="31" spans="1:11" ht="33" customHeight="1">
      <c r="A31" s="58" t="s">
        <v>15</v>
      </c>
      <c r="B31" s="48">
        <v>85202</v>
      </c>
      <c r="C31" s="43">
        <v>5000</v>
      </c>
      <c r="D31" s="43">
        <v>5000</v>
      </c>
      <c r="E31" s="43">
        <v>0</v>
      </c>
      <c r="F31" s="43">
        <v>1871.06</v>
      </c>
      <c r="G31" s="43">
        <v>660</v>
      </c>
      <c r="H31" s="43">
        <f>E31+F31-G31</f>
        <v>1211.06</v>
      </c>
      <c r="I31" s="47">
        <f t="shared" si="4"/>
        <v>0.374212</v>
      </c>
      <c r="J31" s="47">
        <f t="shared" si="8"/>
        <v>0.132</v>
      </c>
      <c r="K31" s="2"/>
    </row>
    <row r="32" spans="1:11" ht="33" customHeight="1">
      <c r="A32" s="58" t="s">
        <v>32</v>
      </c>
      <c r="B32" s="48">
        <v>85202</v>
      </c>
      <c r="C32" s="43">
        <v>564</v>
      </c>
      <c r="D32" s="43">
        <v>6228</v>
      </c>
      <c r="E32" s="43">
        <v>5664</v>
      </c>
      <c r="F32" s="43">
        <v>504.42</v>
      </c>
      <c r="G32" s="43">
        <v>251</v>
      </c>
      <c r="H32" s="43">
        <f>E32+F32-G32</f>
        <v>5917.42</v>
      </c>
      <c r="I32" s="47">
        <f t="shared" si="4"/>
        <v>0.8943617021276596</v>
      </c>
      <c r="J32" s="47">
        <f t="shared" si="8"/>
        <v>0.04030186255619782</v>
      </c>
      <c r="K32" s="2"/>
    </row>
    <row r="33" spans="1:11" ht="33" customHeight="1">
      <c r="A33" s="58" t="s">
        <v>16</v>
      </c>
      <c r="B33" s="48">
        <v>85202</v>
      </c>
      <c r="C33" s="43">
        <v>7588</v>
      </c>
      <c r="D33" s="43">
        <v>22238</v>
      </c>
      <c r="E33" s="43">
        <v>14650</v>
      </c>
      <c r="F33" s="43">
        <v>8352.36</v>
      </c>
      <c r="G33" s="43">
        <v>17495.94</v>
      </c>
      <c r="H33" s="43">
        <f>E33+F33-G33</f>
        <v>5506.420000000002</v>
      </c>
      <c r="I33" s="47">
        <f t="shared" si="4"/>
        <v>1.1007327358987877</v>
      </c>
      <c r="J33" s="47">
        <f t="shared" si="8"/>
        <v>0.7867587013220613</v>
      </c>
      <c r="K33" s="2"/>
    </row>
    <row r="34" spans="1:11" ht="33" customHeight="1">
      <c r="A34" s="58" t="s">
        <v>17</v>
      </c>
      <c r="B34" s="48">
        <v>85202</v>
      </c>
      <c r="C34" s="43">
        <v>254534</v>
      </c>
      <c r="D34" s="43">
        <v>262181</v>
      </c>
      <c r="E34" s="43">
        <v>7647</v>
      </c>
      <c r="F34" s="43">
        <v>236143.03</v>
      </c>
      <c r="G34" s="43">
        <v>15466.35</v>
      </c>
      <c r="H34" s="43">
        <f>E34+F34-G34</f>
        <v>228323.68</v>
      </c>
      <c r="I34" s="47">
        <f t="shared" si="4"/>
        <v>0.9277465093072045</v>
      </c>
      <c r="J34" s="47">
        <f t="shared" si="8"/>
        <v>0.058991116823873584</v>
      </c>
      <c r="K34" s="2"/>
    </row>
    <row r="35" spans="1:11" ht="18" customHeight="1">
      <c r="A35" s="50" t="s">
        <v>9</v>
      </c>
      <c r="B35" s="49">
        <v>85202</v>
      </c>
      <c r="C35" s="34">
        <f aca="true" t="shared" si="10" ref="C35:H35">SUM(C31:C34)</f>
        <v>267686</v>
      </c>
      <c r="D35" s="34">
        <f t="shared" si="10"/>
        <v>295647</v>
      </c>
      <c r="E35" s="34">
        <f t="shared" si="10"/>
        <v>27961</v>
      </c>
      <c r="F35" s="34">
        <f t="shared" si="10"/>
        <v>246870.87</v>
      </c>
      <c r="G35" s="34">
        <f t="shared" si="10"/>
        <v>33873.29</v>
      </c>
      <c r="H35" s="34">
        <f t="shared" si="10"/>
        <v>240958.58</v>
      </c>
      <c r="I35" s="36">
        <f t="shared" si="4"/>
        <v>0.9222404981956471</v>
      </c>
      <c r="J35" s="36">
        <f t="shared" si="8"/>
        <v>0.11457342709379767</v>
      </c>
      <c r="K35" s="2"/>
    </row>
    <row r="36" spans="1:10" ht="33" customHeight="1">
      <c r="A36" s="58" t="s">
        <v>33</v>
      </c>
      <c r="B36" s="45">
        <v>85403</v>
      </c>
      <c r="C36" s="34">
        <v>141895</v>
      </c>
      <c r="D36" s="34">
        <v>146241</v>
      </c>
      <c r="E36" s="34">
        <v>4346</v>
      </c>
      <c r="F36" s="34">
        <v>82905.19</v>
      </c>
      <c r="G36" s="34">
        <v>71427.69</v>
      </c>
      <c r="H36" s="34">
        <f>E36+F36-G36</f>
        <v>15823.5</v>
      </c>
      <c r="I36" s="36">
        <f t="shared" si="4"/>
        <v>0.5842713978646182</v>
      </c>
      <c r="J36" s="36">
        <f t="shared" si="8"/>
        <v>0.48842451843190354</v>
      </c>
    </row>
    <row r="37" spans="1:10" ht="33" customHeight="1">
      <c r="A37" s="58" t="s">
        <v>34</v>
      </c>
      <c r="B37" s="45">
        <v>85406</v>
      </c>
      <c r="C37" s="34">
        <v>4175</v>
      </c>
      <c r="D37" s="34">
        <v>4408</v>
      </c>
      <c r="E37" s="34">
        <v>233</v>
      </c>
      <c r="F37" s="34">
        <v>1614.38</v>
      </c>
      <c r="G37" s="34">
        <v>1409</v>
      </c>
      <c r="H37" s="34">
        <f>E37+F37-G37</f>
        <v>438.3800000000001</v>
      </c>
      <c r="I37" s="36">
        <f t="shared" si="4"/>
        <v>0.38667784431137725</v>
      </c>
      <c r="J37" s="36">
        <f t="shared" si="8"/>
        <v>0.31964609800362975</v>
      </c>
    </row>
    <row r="38" spans="1:10" ht="33" customHeight="1">
      <c r="A38" s="58" t="s">
        <v>29</v>
      </c>
      <c r="B38" s="51">
        <v>85410</v>
      </c>
      <c r="C38" s="39">
        <v>112000</v>
      </c>
      <c r="D38" s="39">
        <v>125257</v>
      </c>
      <c r="E38" s="39">
        <v>13257</v>
      </c>
      <c r="F38" s="39">
        <v>53604.39</v>
      </c>
      <c r="G38" s="39">
        <v>66454.22</v>
      </c>
      <c r="H38" s="39">
        <f>E38+F38-G38</f>
        <v>407.16999999999825</v>
      </c>
      <c r="I38" s="41">
        <f t="shared" si="4"/>
        <v>0.478610625</v>
      </c>
      <c r="J38" s="41">
        <f t="shared" si="8"/>
        <v>0.5305429636667013</v>
      </c>
    </row>
    <row r="39" spans="1:10" ht="36.75" customHeight="1">
      <c r="A39" s="58" t="s">
        <v>11</v>
      </c>
      <c r="B39" s="51">
        <v>85410</v>
      </c>
      <c r="C39" s="39">
        <v>17500</v>
      </c>
      <c r="D39" s="39">
        <v>24233</v>
      </c>
      <c r="E39" s="39">
        <v>6733</v>
      </c>
      <c r="F39" s="39">
        <v>7028.75</v>
      </c>
      <c r="G39" s="39">
        <v>3176.46</v>
      </c>
      <c r="H39" s="39">
        <f>E39+F39-G39</f>
        <v>10585.29</v>
      </c>
      <c r="I39" s="41">
        <f>SUM(F39/C39)</f>
        <v>0.40164285714285713</v>
      </c>
      <c r="J39" s="41">
        <f>SUM(G39/D39)</f>
        <v>0.13107993232369083</v>
      </c>
    </row>
    <row r="40" spans="1:10" ht="17.25" customHeight="1">
      <c r="A40" s="50" t="s">
        <v>9</v>
      </c>
      <c r="B40" s="45">
        <v>85410</v>
      </c>
      <c r="C40" s="34">
        <f>SUM(C38:C39)</f>
        <v>129500</v>
      </c>
      <c r="D40" s="34">
        <f>SUM(D38:D39)</f>
        <v>149490</v>
      </c>
      <c r="E40" s="34">
        <f>SUM(E38:E39)</f>
        <v>19990</v>
      </c>
      <c r="F40" s="34">
        <f>SUM(F38:F39)</f>
        <v>60633.14</v>
      </c>
      <c r="G40" s="34">
        <f>SUM(G38:G39)</f>
        <v>69630.68000000001</v>
      </c>
      <c r="H40" s="34">
        <f>SUM(H38:H39)</f>
        <v>10992.46</v>
      </c>
      <c r="I40" s="52">
        <f t="shared" si="4"/>
        <v>0.4682095752895753</v>
      </c>
      <c r="J40" s="52">
        <f t="shared" si="8"/>
        <v>0.46578821325841196</v>
      </c>
    </row>
    <row r="41" spans="1:10" ht="33" customHeight="1">
      <c r="A41" s="58" t="s">
        <v>52</v>
      </c>
      <c r="B41" s="51">
        <v>85417</v>
      </c>
      <c r="C41" s="39">
        <v>105000</v>
      </c>
      <c r="D41" s="39">
        <v>109697</v>
      </c>
      <c r="E41" s="39">
        <v>4697</v>
      </c>
      <c r="F41" s="39">
        <v>67810.88</v>
      </c>
      <c r="G41" s="39">
        <v>58321.46</v>
      </c>
      <c r="H41" s="39">
        <f>E41+F41-G41</f>
        <v>14186.420000000006</v>
      </c>
      <c r="I41" s="41">
        <f t="shared" si="4"/>
        <v>0.6458179047619048</v>
      </c>
      <c r="J41" s="41">
        <f t="shared" si="8"/>
        <v>0.5316595713647593</v>
      </c>
    </row>
    <row r="42" spans="1:10" ht="33" customHeight="1">
      <c r="A42" s="58" t="s">
        <v>35</v>
      </c>
      <c r="B42" s="51">
        <v>85417</v>
      </c>
      <c r="C42" s="39">
        <v>220000</v>
      </c>
      <c r="D42" s="39">
        <v>221804</v>
      </c>
      <c r="E42" s="39">
        <v>1804</v>
      </c>
      <c r="F42" s="39">
        <v>109908.93</v>
      </c>
      <c r="G42" s="39">
        <v>102990.48</v>
      </c>
      <c r="H42" s="39">
        <f>E42+F42-G42</f>
        <v>8722.449999999997</v>
      </c>
      <c r="I42" s="41">
        <f t="shared" si="4"/>
        <v>0.49958604545454544</v>
      </c>
      <c r="J42" s="41">
        <f t="shared" si="8"/>
        <v>0.4643310310003426</v>
      </c>
    </row>
    <row r="43" spans="1:10" ht="18" customHeight="1">
      <c r="A43" s="50" t="s">
        <v>9</v>
      </c>
      <c r="B43" s="53">
        <v>85417</v>
      </c>
      <c r="C43" s="54">
        <f aca="true" t="shared" si="11" ref="C43:H43">SUM(C41:C42)</f>
        <v>325000</v>
      </c>
      <c r="D43" s="54">
        <f t="shared" si="11"/>
        <v>331501</v>
      </c>
      <c r="E43" s="54">
        <f t="shared" si="11"/>
        <v>6501</v>
      </c>
      <c r="F43" s="54">
        <f t="shared" si="11"/>
        <v>177719.81</v>
      </c>
      <c r="G43" s="54">
        <f t="shared" si="11"/>
        <v>161311.94</v>
      </c>
      <c r="H43" s="54">
        <f t="shared" si="11"/>
        <v>22908.870000000003</v>
      </c>
      <c r="I43" s="52">
        <f t="shared" si="4"/>
        <v>0.5468301846153846</v>
      </c>
      <c r="J43" s="52">
        <f t="shared" si="8"/>
        <v>0.48661071912301923</v>
      </c>
    </row>
    <row r="44" spans="1:10" ht="32.25" customHeight="1" thickBot="1">
      <c r="A44" s="60" t="s">
        <v>36</v>
      </c>
      <c r="B44" s="55"/>
      <c r="C44" s="56">
        <f aca="true" t="shared" si="12" ref="C44:H44">C7+C8+C13+C23+C24+C27+C30+C35+C36+C37+C40+C43</f>
        <v>2168166</v>
      </c>
      <c r="D44" s="56">
        <f t="shared" si="12"/>
        <v>2444168</v>
      </c>
      <c r="E44" s="56">
        <f t="shared" si="12"/>
        <v>276002</v>
      </c>
      <c r="F44" s="56">
        <f t="shared" si="12"/>
        <v>1356767.2</v>
      </c>
      <c r="G44" s="56">
        <f t="shared" si="12"/>
        <v>999221.1900000002</v>
      </c>
      <c r="H44" s="56">
        <f t="shared" si="12"/>
        <v>633548.01</v>
      </c>
      <c r="I44" s="57">
        <f t="shared" si="4"/>
        <v>0.6257672152408994</v>
      </c>
      <c r="J44" s="57">
        <f t="shared" si="8"/>
        <v>0.40881853866019036</v>
      </c>
    </row>
    <row r="45" spans="3:9" ht="12.75">
      <c r="C45" s="1"/>
      <c r="D45" s="1"/>
      <c r="E45" s="1"/>
      <c r="F45" s="1"/>
      <c r="G45" s="1"/>
      <c r="H45" s="1"/>
      <c r="I45" s="1"/>
    </row>
    <row r="47" ht="12.75">
      <c r="D47" s="1"/>
    </row>
    <row r="48" ht="12.75">
      <c r="C48" s="2"/>
    </row>
  </sheetData>
  <mergeCells count="7">
    <mergeCell ref="H1:J1"/>
    <mergeCell ref="A2:J2"/>
    <mergeCell ref="A3:C3"/>
    <mergeCell ref="C4:D4"/>
    <mergeCell ref="E4:E5"/>
    <mergeCell ref="F4:G4"/>
    <mergeCell ref="H4:H5"/>
  </mergeCells>
  <printOptions horizontalCentered="1"/>
  <pageMargins left="0.41" right="0.4330708661417323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="130" zoomScaleNormal="130" workbookViewId="0" topLeftCell="A1">
      <selection activeCell="B16" sqref="B16"/>
    </sheetView>
  </sheetViews>
  <sheetFormatPr defaultColWidth="9.00390625" defaultRowHeight="12.75"/>
  <cols>
    <col min="1" max="1" width="27.625" style="0" customWidth="1"/>
    <col min="2" max="2" width="13.00390625" style="0" customWidth="1"/>
    <col min="3" max="3" width="12.125" style="0" customWidth="1"/>
    <col min="4" max="4" width="14.125" style="0" customWidth="1"/>
    <col min="5" max="6" width="12.375" style="0" customWidth="1"/>
    <col min="7" max="7" width="14.875" style="0" customWidth="1"/>
    <col min="8" max="8" width="11.25390625" style="0" customWidth="1"/>
    <col min="9" max="9" width="11.375" style="0" customWidth="1"/>
  </cols>
  <sheetData>
    <row r="1" spans="1:9" ht="15.75">
      <c r="A1" s="3"/>
      <c r="B1" s="3"/>
      <c r="C1" s="3"/>
      <c r="D1" s="3"/>
      <c r="E1" s="3"/>
      <c r="F1" s="3"/>
      <c r="G1" s="67" t="s">
        <v>39</v>
      </c>
      <c r="H1" s="67"/>
      <c r="I1" s="67"/>
    </row>
    <row r="2" spans="1:9" ht="15.75">
      <c r="A2" s="3"/>
      <c r="B2" s="3"/>
      <c r="C2" s="3"/>
      <c r="D2" s="3"/>
      <c r="E2" s="3"/>
      <c r="F2" s="3"/>
      <c r="G2" s="3"/>
      <c r="H2" s="3"/>
      <c r="I2" s="3"/>
    </row>
    <row r="3" spans="1:9" ht="23.25" customHeight="1">
      <c r="A3" s="68" t="s">
        <v>20</v>
      </c>
      <c r="B3" s="68"/>
      <c r="C3" s="68"/>
      <c r="D3" s="68"/>
      <c r="E3" s="68"/>
      <c r="F3" s="68"/>
      <c r="G3" s="68"/>
      <c r="H3" s="68"/>
      <c r="I3" s="68"/>
    </row>
    <row r="4" spans="1:9" ht="23.25" customHeight="1">
      <c r="A4" s="68" t="s">
        <v>45</v>
      </c>
      <c r="B4" s="68"/>
      <c r="C4" s="68"/>
      <c r="D4" s="68"/>
      <c r="E4" s="68"/>
      <c r="F4" s="68"/>
      <c r="G4" s="68"/>
      <c r="H4" s="68"/>
      <c r="I4" s="68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25.5" customHeight="1">
      <c r="A6" s="82" t="s">
        <v>0</v>
      </c>
      <c r="B6" s="76" t="s">
        <v>2</v>
      </c>
      <c r="C6" s="77"/>
      <c r="D6" s="78" t="s">
        <v>46</v>
      </c>
      <c r="E6" s="80" t="s">
        <v>3</v>
      </c>
      <c r="F6" s="81"/>
      <c r="G6" s="78" t="s">
        <v>47</v>
      </c>
      <c r="H6" s="11" t="s">
        <v>4</v>
      </c>
      <c r="I6" s="11" t="s">
        <v>4</v>
      </c>
    </row>
    <row r="7" spans="1:9" ht="20.25" customHeight="1">
      <c r="A7" s="83"/>
      <c r="B7" s="17" t="s">
        <v>5</v>
      </c>
      <c r="C7" s="18" t="s">
        <v>6</v>
      </c>
      <c r="D7" s="79"/>
      <c r="E7" s="17" t="s">
        <v>5</v>
      </c>
      <c r="F7" s="19" t="s">
        <v>6</v>
      </c>
      <c r="G7" s="79"/>
      <c r="H7" s="20" t="s">
        <v>18</v>
      </c>
      <c r="I7" s="21" t="s">
        <v>19</v>
      </c>
    </row>
    <row r="8" spans="1:9" ht="12.75">
      <c r="A8" s="12">
        <v>1</v>
      </c>
      <c r="B8" s="12">
        <v>3</v>
      </c>
      <c r="C8" s="12">
        <v>4</v>
      </c>
      <c r="D8" s="12">
        <v>5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</row>
    <row r="9" spans="1:9" ht="49.5" customHeight="1">
      <c r="A9" s="5" t="s">
        <v>22</v>
      </c>
      <c r="B9" s="13">
        <v>647808</v>
      </c>
      <c r="C9" s="13">
        <v>647808</v>
      </c>
      <c r="D9" s="13">
        <v>100346.31</v>
      </c>
      <c r="E9" s="13">
        <v>315939.57</v>
      </c>
      <c r="F9" s="13">
        <v>309799.28</v>
      </c>
      <c r="G9" s="13">
        <v>122205.75</v>
      </c>
      <c r="H9" s="6">
        <f aca="true" t="shared" si="0" ref="H9:I11">SUM(E9/B9)</f>
        <v>0.48770557016893895</v>
      </c>
      <c r="I9" s="6">
        <f t="shared" si="0"/>
        <v>0.4782270055325035</v>
      </c>
    </row>
    <row r="10" spans="1:9" ht="48.75" customHeight="1">
      <c r="A10" s="5" t="s">
        <v>23</v>
      </c>
      <c r="B10" s="13">
        <v>98200</v>
      </c>
      <c r="C10" s="13">
        <v>98200</v>
      </c>
      <c r="D10" s="13">
        <v>-1412.14</v>
      </c>
      <c r="E10" s="13">
        <v>51260.6</v>
      </c>
      <c r="F10" s="13">
        <v>41075.93</v>
      </c>
      <c r="G10" s="13">
        <v>8599.85</v>
      </c>
      <c r="H10" s="6">
        <f t="shared" si="0"/>
        <v>0.5220020366598778</v>
      </c>
      <c r="I10" s="6">
        <f t="shared" si="0"/>
        <v>0.41828849287169045</v>
      </c>
    </row>
    <row r="11" spans="1:9" ht="32.25" customHeight="1">
      <c r="A11" s="14" t="s">
        <v>21</v>
      </c>
      <c r="B11" s="15">
        <f aca="true" t="shared" si="1" ref="B11:G11">SUM(B9:B10)</f>
        <v>746008</v>
      </c>
      <c r="C11" s="15">
        <f t="shared" si="1"/>
        <v>746008</v>
      </c>
      <c r="D11" s="15">
        <f t="shared" si="1"/>
        <v>98934.17</v>
      </c>
      <c r="E11" s="15">
        <f t="shared" si="1"/>
        <v>367200.17</v>
      </c>
      <c r="F11" s="15">
        <f t="shared" si="1"/>
        <v>350875.21</v>
      </c>
      <c r="G11" s="15">
        <f t="shared" si="1"/>
        <v>130805.6</v>
      </c>
      <c r="H11" s="16">
        <f t="shared" si="0"/>
        <v>0.49222015045415063</v>
      </c>
      <c r="I11" s="16">
        <f t="shared" si="0"/>
        <v>0.4703370607285713</v>
      </c>
    </row>
    <row r="12" spans="1:9" ht="15.75">
      <c r="A12" s="7"/>
      <c r="B12" s="8"/>
      <c r="C12" s="8"/>
      <c r="D12" s="8"/>
      <c r="E12" s="8"/>
      <c r="F12" s="8"/>
      <c r="G12" s="8"/>
      <c r="H12" s="9"/>
      <c r="I12" s="9"/>
    </row>
    <row r="13" spans="1:9" ht="15.75">
      <c r="A13" s="7"/>
      <c r="B13" s="8"/>
      <c r="C13" s="8"/>
      <c r="D13" s="8"/>
      <c r="E13" s="8"/>
      <c r="F13" s="8"/>
      <c r="G13" s="8"/>
      <c r="H13" s="9"/>
      <c r="I13" s="9"/>
    </row>
    <row r="14" spans="1:9" ht="15.75">
      <c r="A14" s="69"/>
      <c r="B14" s="69"/>
      <c r="C14" s="10"/>
      <c r="D14" s="8"/>
      <c r="E14" s="10"/>
      <c r="F14" s="10"/>
      <c r="G14" s="10"/>
      <c r="H14" s="10"/>
      <c r="I14" s="10"/>
    </row>
  </sheetData>
  <mergeCells count="9">
    <mergeCell ref="G1:I1"/>
    <mergeCell ref="A14:B14"/>
    <mergeCell ref="A3:I3"/>
    <mergeCell ref="B6:C6"/>
    <mergeCell ref="D6:D7"/>
    <mergeCell ref="E6:F6"/>
    <mergeCell ref="G6:G7"/>
    <mergeCell ref="A6:A7"/>
    <mergeCell ref="A4:I4"/>
  </mergeCells>
  <printOptions horizontalCentered="1"/>
  <pageMargins left="0.48" right="0.46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pmarcinkowska</cp:lastModifiedBy>
  <cp:lastPrinted>2009-08-03T07:42:12Z</cp:lastPrinted>
  <dcterms:created xsi:type="dcterms:W3CDTF">1997-02-26T13:46:56Z</dcterms:created>
  <dcterms:modified xsi:type="dcterms:W3CDTF">2010-07-23T10:43:24Z</dcterms:modified>
  <cp:category/>
  <cp:version/>
  <cp:contentType/>
  <cp:contentStatus/>
</cp:coreProperties>
</file>