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dochody art. 223 ufp" sheetId="1" r:id="rId1"/>
  </sheets>
  <definedNames>
    <definedName name="_xlnm.Print_Titles" localSheetId="0">'dochody art. 223 ufp'!$4:$6</definedName>
  </definedNames>
  <calcPr fullCalcOnLoad="1"/>
</workbook>
</file>

<file path=xl/sharedStrings.xml><?xml version="1.0" encoding="utf-8"?>
<sst xmlns="http://schemas.openxmlformats.org/spreadsheetml/2006/main" count="45" uniqueCount="36">
  <si>
    <t>Jednostka wykonująca</t>
  </si>
  <si>
    <t>Klasyfikacja budżetowa</t>
  </si>
  <si>
    <t>PLAN</t>
  </si>
  <si>
    <t>WYKONANIE</t>
  </si>
  <si>
    <t>Wskażnik</t>
  </si>
  <si>
    <t>DOCHODY</t>
  </si>
  <si>
    <t>WYDATKI</t>
  </si>
  <si>
    <t>80120</t>
  </si>
  <si>
    <t xml:space="preserve">Razem </t>
  </si>
  <si>
    <t>Zespół Szkół Zawodowych w Skoczowie</t>
  </si>
  <si>
    <t>Zespół Szkół Ponadgimnazjalnych w Istebnej</t>
  </si>
  <si>
    <t xml:space="preserve">Razem  </t>
  </si>
  <si>
    <t>6:3</t>
  </si>
  <si>
    <t>7:4</t>
  </si>
  <si>
    <t>Zespół Szkół Ponadgimnazjalnych w Ustroniu</t>
  </si>
  <si>
    <t>I Liceum Ogólnokształcące im. A. Osuchowskiego w Cieszynie</t>
  </si>
  <si>
    <t>Zespół Szkół Ogólnokształcących im. P.Stalmacha w Wiśle</t>
  </si>
  <si>
    <t xml:space="preserve">Zespół Szkół Ekonomiczno-Gastronomicznych Cieszyn  </t>
  </si>
  <si>
    <t>Zespół Szkół Gastronomiczno-Holelarskich Wisła</t>
  </si>
  <si>
    <t>Zespół Szkół Budowlanych w Cieszynie</t>
  </si>
  <si>
    <t>Centrum Kszałcenia Praktycznego w Bażanowicach</t>
  </si>
  <si>
    <t>Specjalny Ośrodek Szkolno-Wychowawczy Cieszyn</t>
  </si>
  <si>
    <t xml:space="preserve">Szkolne Schronisko Młodzieżowe Istebna </t>
  </si>
  <si>
    <t xml:space="preserve">OGÓŁEM  </t>
  </si>
  <si>
    <t>Tabela nr 6</t>
  </si>
  <si>
    <t>Zespól Szkół Ogółnokształcących Skoczów</t>
  </si>
  <si>
    <t>Zespół Szkół Technicznych w Cieszynie</t>
  </si>
  <si>
    <t>Zespół Szkół Rolnicznych w Międzyświeciu</t>
  </si>
  <si>
    <t>Razem:</t>
  </si>
  <si>
    <t>II Liceum Ogólnokształcące im.Kopernika Cieszyn</t>
  </si>
  <si>
    <t>Szkolne Schronisko Młodzieżowe Wisła - Malinka</t>
  </si>
  <si>
    <r>
      <t xml:space="preserve">Stan środków na </t>
    </r>
    <r>
      <rPr>
        <b/>
        <sz val="10"/>
        <rFont val="Times New Roman"/>
        <family val="1"/>
      </rPr>
      <t>1.01.2011r.</t>
    </r>
  </si>
  <si>
    <r>
      <t xml:space="preserve">Stan środków na </t>
    </r>
    <r>
      <rPr>
        <b/>
        <sz val="10"/>
        <rFont val="Times New Roman"/>
        <family val="1"/>
      </rPr>
      <t xml:space="preserve"> 30.06.2011r.</t>
    </r>
  </si>
  <si>
    <t>Zespół Szkół Cieszyn</t>
  </si>
  <si>
    <t>Wykonanie planu dochodów i wydatków  nimi finansowanych dla jednostek budżetowych Powiatu  za I półrocze 2011r. (plan dochodów, o których mowa w art. 223 upf)</t>
  </si>
  <si>
    <t xml:space="preserve">PPP Cieszyn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</si>
</sst>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_ ;\-#,##0\ "/>
  </numFmts>
  <fonts count="41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2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Up="1" diagonalDown="1">
      <left style="thin"/>
      <right style="thin"/>
      <top style="thin"/>
      <bottom style="medium"/>
      <diagonal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3" fontId="0" fillId="0" borderId="0" xfId="0" applyNumberFormat="1" applyAlignment="1">
      <alignment/>
    </xf>
    <xf numFmtId="41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2" fontId="4" fillId="0" borderId="10" xfId="0" applyNumberFormat="1" applyFont="1" applyBorder="1" applyAlignment="1" quotePrefix="1">
      <alignment horizontal="center"/>
    </xf>
    <xf numFmtId="0" fontId="4" fillId="0" borderId="10" xfId="0" applyNumberFormat="1" applyFont="1" applyBorder="1" applyAlignment="1" quotePrefix="1">
      <alignment horizontal="center"/>
    </xf>
    <xf numFmtId="41" fontId="5" fillId="33" borderId="10" xfId="0" applyNumberFormat="1" applyFont="1" applyFill="1" applyBorder="1" applyAlignment="1">
      <alignment horizontal="right" vertical="center"/>
    </xf>
    <xf numFmtId="3" fontId="5" fillId="33" borderId="10" xfId="0" applyNumberFormat="1" applyFont="1" applyFill="1" applyBorder="1" applyAlignment="1">
      <alignment horizontal="center" vertical="center"/>
    </xf>
    <xf numFmtId="164" fontId="5" fillId="33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1" fontId="4" fillId="0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center" vertical="center"/>
    </xf>
    <xf numFmtId="164" fontId="4" fillId="0" borderId="10" xfId="52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41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center" vertical="center"/>
    </xf>
    <xf numFmtId="41" fontId="4" fillId="0" borderId="10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3" fontId="5" fillId="33" borderId="11" xfId="0" applyNumberFormat="1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3" fontId="5" fillId="34" borderId="16" xfId="0" applyNumberFormat="1" applyFont="1" applyFill="1" applyBorder="1" applyAlignment="1">
      <alignment horizontal="center" vertical="center"/>
    </xf>
    <xf numFmtId="164" fontId="5" fillId="34" borderId="16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5" fillId="34" borderId="16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5" fillId="33" borderId="10" xfId="0" applyNumberFormat="1" applyFont="1" applyFill="1" applyBorder="1" applyAlignment="1">
      <alignment horizontal="center" vertical="center"/>
    </xf>
    <xf numFmtId="41" fontId="5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right" vertical="center" wrapText="1"/>
    </xf>
    <xf numFmtId="41" fontId="4" fillId="0" borderId="10" xfId="0" applyNumberFormat="1" applyFont="1" applyFill="1" applyBorder="1" applyAlignment="1">
      <alignment horizontal="center" vertical="center"/>
    </xf>
    <xf numFmtId="165" fontId="5" fillId="33" borderId="10" xfId="0" applyNumberFormat="1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>
      <alignment horizontal="center" vertical="center"/>
    </xf>
    <xf numFmtId="41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="125" zoomScaleNormal="125" zoomScalePageLayoutView="0" workbookViewId="0" topLeftCell="A1">
      <pane ySplit="6" topLeftCell="A7" activePane="bottomLeft" state="frozen"/>
      <selection pane="topLeft" activeCell="A1" sqref="A1"/>
      <selection pane="bottomLeft" activeCell="H35" sqref="H35"/>
    </sheetView>
  </sheetViews>
  <sheetFormatPr defaultColWidth="9.00390625" defaultRowHeight="12.75"/>
  <cols>
    <col min="1" max="1" width="24.625" style="0" customWidth="1"/>
    <col min="2" max="2" width="10.875" style="0" customWidth="1"/>
    <col min="3" max="3" width="13.25390625" style="0" customWidth="1"/>
    <col min="4" max="4" width="12.875" style="0" customWidth="1"/>
    <col min="5" max="5" width="11.875" style="0" customWidth="1"/>
    <col min="6" max="7" width="12.375" style="0" customWidth="1"/>
    <col min="8" max="8" width="11.625" style="0" customWidth="1"/>
    <col min="9" max="10" width="10.25390625" style="0" bestFit="1" customWidth="1"/>
  </cols>
  <sheetData>
    <row r="1" spans="1:10" ht="15.75">
      <c r="A1" s="4"/>
      <c r="B1" s="4"/>
      <c r="C1" s="4"/>
      <c r="D1" s="4"/>
      <c r="E1" s="4"/>
      <c r="F1" s="4"/>
      <c r="G1" s="4"/>
      <c r="H1" s="49" t="s">
        <v>24</v>
      </c>
      <c r="I1" s="49"/>
      <c r="J1" s="49"/>
    </row>
    <row r="2" spans="1:10" ht="48.75" customHeight="1">
      <c r="A2" s="50" t="s">
        <v>34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15.75">
      <c r="A3" s="51"/>
      <c r="B3" s="51"/>
      <c r="C3" s="51"/>
      <c r="D3" s="5"/>
      <c r="E3" s="5"/>
      <c r="F3" s="5"/>
      <c r="G3" s="5"/>
      <c r="H3" s="5"/>
      <c r="I3" s="5"/>
      <c r="J3" s="5"/>
    </row>
    <row r="4" spans="1:10" ht="39.75" customHeight="1">
      <c r="A4" s="6" t="s">
        <v>0</v>
      </c>
      <c r="B4" s="6" t="s">
        <v>1</v>
      </c>
      <c r="C4" s="52" t="s">
        <v>2</v>
      </c>
      <c r="D4" s="53"/>
      <c r="E4" s="54" t="s">
        <v>31</v>
      </c>
      <c r="F4" s="56" t="s">
        <v>3</v>
      </c>
      <c r="G4" s="57"/>
      <c r="H4" s="54" t="s">
        <v>32</v>
      </c>
      <c r="I4" s="7" t="s">
        <v>4</v>
      </c>
      <c r="J4" s="7" t="s">
        <v>4</v>
      </c>
    </row>
    <row r="5" spans="1:10" ht="15" customHeight="1">
      <c r="A5" s="8"/>
      <c r="B5" s="8"/>
      <c r="C5" s="9" t="s">
        <v>5</v>
      </c>
      <c r="D5" s="10" t="s">
        <v>6</v>
      </c>
      <c r="E5" s="55"/>
      <c r="F5" s="9" t="s">
        <v>5</v>
      </c>
      <c r="G5" s="11" t="s">
        <v>6</v>
      </c>
      <c r="H5" s="55"/>
      <c r="I5" s="12" t="s">
        <v>12</v>
      </c>
      <c r="J5" s="13" t="s">
        <v>13</v>
      </c>
    </row>
    <row r="6" spans="1:10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</row>
    <row r="7" spans="1:11" ht="40.5" customHeight="1">
      <c r="A7" s="36" t="s">
        <v>29</v>
      </c>
      <c r="B7" s="17" t="s">
        <v>7</v>
      </c>
      <c r="C7" s="18">
        <v>61925</v>
      </c>
      <c r="D7" s="18">
        <v>61925</v>
      </c>
      <c r="E7" s="18">
        <f>C7-D7</f>
        <v>0</v>
      </c>
      <c r="F7" s="18">
        <v>37054.24</v>
      </c>
      <c r="G7" s="18">
        <v>21844.04</v>
      </c>
      <c r="H7" s="39">
        <f>E7+F7-G7</f>
        <v>15210.199999999997</v>
      </c>
      <c r="I7" s="20">
        <f aca="true" t="shared" si="0" ref="I7:J12">SUM(F7/C7)</f>
        <v>0.5983728704077513</v>
      </c>
      <c r="J7" s="21">
        <f t="shared" si="0"/>
        <v>0.35274993944287447</v>
      </c>
      <c r="K7" s="2"/>
    </row>
    <row r="8" spans="1:11" ht="36" customHeight="1">
      <c r="A8" s="36" t="s">
        <v>25</v>
      </c>
      <c r="B8" s="7">
        <v>80120</v>
      </c>
      <c r="C8" s="22">
        <v>64798</v>
      </c>
      <c r="D8" s="22">
        <v>64798</v>
      </c>
      <c r="E8" s="18">
        <f>C8-D8</f>
        <v>0</v>
      </c>
      <c r="F8" s="22">
        <v>2941</v>
      </c>
      <c r="G8" s="22">
        <v>1974.66</v>
      </c>
      <c r="H8" s="39">
        <f>E8+F8-G8</f>
        <v>966.3399999999999</v>
      </c>
      <c r="I8" s="20">
        <f t="shared" si="0"/>
        <v>0.045387203308744094</v>
      </c>
      <c r="J8" s="21">
        <f t="shared" si="0"/>
        <v>0.030474088706441558</v>
      </c>
      <c r="K8" s="2"/>
    </row>
    <row r="9" spans="1:11" ht="39" customHeight="1">
      <c r="A9" s="36" t="s">
        <v>15</v>
      </c>
      <c r="B9" s="7">
        <v>80120</v>
      </c>
      <c r="C9" s="22">
        <v>19405</v>
      </c>
      <c r="D9" s="22">
        <v>19405</v>
      </c>
      <c r="E9" s="18">
        <f>C9-D9</f>
        <v>0</v>
      </c>
      <c r="F9" s="22">
        <v>7784.32</v>
      </c>
      <c r="G9" s="22">
        <v>5324.23</v>
      </c>
      <c r="H9" s="39">
        <f>E9+F9-G9</f>
        <v>2460.09</v>
      </c>
      <c r="I9" s="20">
        <f t="shared" si="0"/>
        <v>0.40115021901571757</v>
      </c>
      <c r="J9" s="21">
        <f t="shared" si="0"/>
        <v>0.27437413037876834</v>
      </c>
      <c r="K9" s="2"/>
    </row>
    <row r="10" spans="1:11" ht="36.75" customHeight="1">
      <c r="A10" s="36" t="s">
        <v>16</v>
      </c>
      <c r="B10" s="7">
        <v>80120</v>
      </c>
      <c r="C10" s="22">
        <v>11009</v>
      </c>
      <c r="D10" s="22">
        <v>11009</v>
      </c>
      <c r="E10" s="18">
        <f>C10-D10</f>
        <v>0</v>
      </c>
      <c r="F10" s="22">
        <v>3499.2</v>
      </c>
      <c r="G10" s="22">
        <v>2695.33</v>
      </c>
      <c r="H10" s="23">
        <f>E10+F10-G10</f>
        <v>803.8699999999999</v>
      </c>
      <c r="I10" s="20">
        <f t="shared" si="0"/>
        <v>0.31784903260968295</v>
      </c>
      <c r="J10" s="21">
        <f t="shared" si="0"/>
        <v>0.24482968480334272</v>
      </c>
      <c r="K10" s="2"/>
    </row>
    <row r="11" spans="1:11" ht="18" customHeight="1">
      <c r="A11" s="24" t="s">
        <v>8</v>
      </c>
      <c r="B11" s="25">
        <v>80120</v>
      </c>
      <c r="C11" s="14">
        <f aca="true" t="shared" si="1" ref="C11:H11">SUM(C7:C10)</f>
        <v>157137</v>
      </c>
      <c r="D11" s="14">
        <f t="shared" si="1"/>
        <v>157137</v>
      </c>
      <c r="E11" s="14">
        <f t="shared" si="1"/>
        <v>0</v>
      </c>
      <c r="F11" s="14">
        <f t="shared" si="1"/>
        <v>51278.759999999995</v>
      </c>
      <c r="G11" s="14">
        <f t="shared" si="1"/>
        <v>31838.260000000002</v>
      </c>
      <c r="H11" s="14">
        <f t="shared" si="1"/>
        <v>19440.499999999996</v>
      </c>
      <c r="I11" s="16">
        <f t="shared" si="0"/>
        <v>0.32633154508486223</v>
      </c>
      <c r="J11" s="16">
        <f t="shared" si="0"/>
        <v>0.20261466109191345</v>
      </c>
      <c r="K11" s="2"/>
    </row>
    <row r="12" spans="1:11" ht="32.25" customHeight="1">
      <c r="A12" s="36" t="s">
        <v>26</v>
      </c>
      <c r="B12" s="7">
        <v>80130</v>
      </c>
      <c r="C12" s="26">
        <v>179952</v>
      </c>
      <c r="D12" s="26">
        <v>179952</v>
      </c>
      <c r="E12" s="26">
        <f>C12-D12</f>
        <v>0</v>
      </c>
      <c r="F12" s="26">
        <v>102297.55</v>
      </c>
      <c r="G12" s="26">
        <v>40162.63</v>
      </c>
      <c r="H12" s="23">
        <f>E12+F12-G12</f>
        <v>62134.920000000006</v>
      </c>
      <c r="I12" s="27">
        <f t="shared" si="0"/>
        <v>0.568471314572775</v>
      </c>
      <c r="J12" s="27">
        <f t="shared" si="0"/>
        <v>0.2231852382857651</v>
      </c>
      <c r="K12" s="2"/>
    </row>
    <row r="13" spans="1:11" ht="32.25" customHeight="1">
      <c r="A13" s="36" t="s">
        <v>27</v>
      </c>
      <c r="B13" s="7">
        <v>80130</v>
      </c>
      <c r="C13" s="26">
        <v>57974</v>
      </c>
      <c r="D13" s="26">
        <v>57974</v>
      </c>
      <c r="E13" s="26">
        <f aca="true" t="shared" si="2" ref="E13:E20">C13-D13</f>
        <v>0</v>
      </c>
      <c r="F13" s="26">
        <v>32367.73</v>
      </c>
      <c r="G13" s="26">
        <v>20618.81</v>
      </c>
      <c r="H13" s="23">
        <f>E13+F13-G13</f>
        <v>11748.919999999998</v>
      </c>
      <c r="I13" s="27">
        <f>F13/C13</f>
        <v>0.5583145892986511</v>
      </c>
      <c r="J13" s="27">
        <f>G13/D13</f>
        <v>0.3556561562079553</v>
      </c>
      <c r="K13" s="2"/>
    </row>
    <row r="14" spans="1:11" ht="30" customHeight="1">
      <c r="A14" s="37" t="s">
        <v>9</v>
      </c>
      <c r="B14" s="7">
        <v>80130</v>
      </c>
      <c r="C14" s="26">
        <v>14763</v>
      </c>
      <c r="D14" s="26">
        <v>14763</v>
      </c>
      <c r="E14" s="26">
        <f t="shared" si="2"/>
        <v>0</v>
      </c>
      <c r="F14" s="26">
        <v>10548.04</v>
      </c>
      <c r="G14" s="26">
        <v>5525.26</v>
      </c>
      <c r="H14" s="23">
        <f aca="true" t="shared" si="3" ref="H14:H20">E14+F14-G14</f>
        <v>5022.780000000001</v>
      </c>
      <c r="I14" s="27">
        <f aca="true" t="shared" si="4" ref="I14:J34">SUM(F14/C14)</f>
        <v>0.7144916344916346</v>
      </c>
      <c r="J14" s="27">
        <f aca="true" t="shared" si="5" ref="J14:J20">SUM(G14/D14)</f>
        <v>0.3742640384745648</v>
      </c>
      <c r="K14" s="2"/>
    </row>
    <row r="15" spans="1:11" ht="30" customHeight="1">
      <c r="A15" s="36" t="s">
        <v>17</v>
      </c>
      <c r="B15" s="7">
        <v>80130</v>
      </c>
      <c r="C15" s="26">
        <v>222649</v>
      </c>
      <c r="D15" s="26">
        <v>222649</v>
      </c>
      <c r="E15" s="26">
        <f t="shared" si="2"/>
        <v>0</v>
      </c>
      <c r="F15" s="26">
        <v>121687.23</v>
      </c>
      <c r="G15" s="26">
        <v>93684.41</v>
      </c>
      <c r="H15" s="23">
        <f t="shared" si="3"/>
        <v>28002.819999999992</v>
      </c>
      <c r="I15" s="27">
        <f t="shared" si="4"/>
        <v>0.5465428993617757</v>
      </c>
      <c r="J15" s="27">
        <f t="shared" si="5"/>
        <v>0.4207717528486542</v>
      </c>
      <c r="K15" s="2"/>
    </row>
    <row r="16" spans="1:11" ht="30.75" customHeight="1">
      <c r="A16" s="36" t="s">
        <v>18</v>
      </c>
      <c r="B16" s="7">
        <v>80130</v>
      </c>
      <c r="C16" s="26">
        <v>101981</v>
      </c>
      <c r="D16" s="26">
        <v>101981</v>
      </c>
      <c r="E16" s="26">
        <f t="shared" si="2"/>
        <v>0</v>
      </c>
      <c r="F16" s="26">
        <v>29803.31</v>
      </c>
      <c r="G16" s="26">
        <v>24567.9</v>
      </c>
      <c r="H16" s="23">
        <f t="shared" si="3"/>
        <v>5235.41</v>
      </c>
      <c r="I16" s="27">
        <f t="shared" si="4"/>
        <v>0.29224375128700447</v>
      </c>
      <c r="J16" s="27">
        <f t="shared" si="5"/>
        <v>0.24090663947205854</v>
      </c>
      <c r="K16" s="2"/>
    </row>
    <row r="17" spans="1:11" ht="39" customHeight="1">
      <c r="A17" s="36" t="s">
        <v>33</v>
      </c>
      <c r="B17" s="7">
        <v>80130</v>
      </c>
      <c r="C17" s="26">
        <v>239815</v>
      </c>
      <c r="D17" s="26">
        <v>239815</v>
      </c>
      <c r="E17" s="26">
        <f t="shared" si="2"/>
        <v>0</v>
      </c>
      <c r="F17" s="26">
        <v>162798.33</v>
      </c>
      <c r="G17" s="26">
        <v>88155.11</v>
      </c>
      <c r="H17" s="23">
        <f t="shared" si="3"/>
        <v>74643.21999999999</v>
      </c>
      <c r="I17" s="27">
        <f t="shared" si="4"/>
        <v>0.6788496549423514</v>
      </c>
      <c r="J17" s="27">
        <f t="shared" si="5"/>
        <v>0.3675963138252403</v>
      </c>
      <c r="K17" s="2"/>
    </row>
    <row r="18" spans="1:11" ht="36" customHeight="1">
      <c r="A18" s="36" t="s">
        <v>19</v>
      </c>
      <c r="B18" s="7">
        <v>80130</v>
      </c>
      <c r="C18" s="26">
        <v>27691</v>
      </c>
      <c r="D18" s="26">
        <v>27691</v>
      </c>
      <c r="E18" s="26">
        <f t="shared" si="2"/>
        <v>0</v>
      </c>
      <c r="F18" s="26">
        <v>7667.67</v>
      </c>
      <c r="G18" s="26">
        <v>4776.72</v>
      </c>
      <c r="H18" s="23">
        <f t="shared" si="3"/>
        <v>2890.95</v>
      </c>
      <c r="I18" s="27">
        <f t="shared" si="4"/>
        <v>0.2769011592214077</v>
      </c>
      <c r="J18" s="27">
        <f t="shared" si="5"/>
        <v>0.17250081253836988</v>
      </c>
      <c r="K18" s="2"/>
    </row>
    <row r="19" spans="1:11" ht="37.5" customHeight="1">
      <c r="A19" s="36" t="s">
        <v>14</v>
      </c>
      <c r="B19" s="7">
        <v>80130</v>
      </c>
      <c r="C19" s="26">
        <v>27962</v>
      </c>
      <c r="D19" s="26">
        <v>27962</v>
      </c>
      <c r="E19" s="26">
        <f t="shared" si="2"/>
        <v>0</v>
      </c>
      <c r="F19" s="26">
        <v>7241.42</v>
      </c>
      <c r="G19" s="26">
        <v>6440.31</v>
      </c>
      <c r="H19" s="23">
        <f t="shared" si="3"/>
        <v>801.1099999999997</v>
      </c>
      <c r="I19" s="27">
        <f t="shared" si="4"/>
        <v>0.25897360703812317</v>
      </c>
      <c r="J19" s="27">
        <f t="shared" si="5"/>
        <v>0.23032365352979045</v>
      </c>
      <c r="K19" s="2"/>
    </row>
    <row r="20" spans="1:11" ht="37.5" customHeight="1">
      <c r="A20" s="36" t="s">
        <v>10</v>
      </c>
      <c r="B20" s="7">
        <v>80130</v>
      </c>
      <c r="C20" s="26">
        <v>15208</v>
      </c>
      <c r="D20" s="26">
        <v>15208</v>
      </c>
      <c r="E20" s="26">
        <f t="shared" si="2"/>
        <v>0</v>
      </c>
      <c r="F20" s="26">
        <v>7082.32</v>
      </c>
      <c r="G20" s="26">
        <v>7063</v>
      </c>
      <c r="H20" s="23">
        <f t="shared" si="3"/>
        <v>19.31999999999971</v>
      </c>
      <c r="I20" s="27">
        <f t="shared" si="4"/>
        <v>0.4656970015781168</v>
      </c>
      <c r="J20" s="27">
        <f t="shared" si="5"/>
        <v>0.46442661756970016</v>
      </c>
      <c r="K20" s="2"/>
    </row>
    <row r="21" spans="1:11" ht="18" customHeight="1">
      <c r="A21" s="24" t="s">
        <v>11</v>
      </c>
      <c r="B21" s="25">
        <v>80130</v>
      </c>
      <c r="C21" s="15">
        <f aca="true" t="shared" si="6" ref="C21:H21">SUM(C12:C20)</f>
        <v>887995</v>
      </c>
      <c r="D21" s="15">
        <f t="shared" si="6"/>
        <v>887995</v>
      </c>
      <c r="E21" s="15">
        <f t="shared" si="6"/>
        <v>0</v>
      </c>
      <c r="F21" s="15">
        <f t="shared" si="6"/>
        <v>481493.5999999999</v>
      </c>
      <c r="G21" s="15">
        <f t="shared" si="6"/>
        <v>290994.14999999997</v>
      </c>
      <c r="H21" s="15">
        <f t="shared" si="6"/>
        <v>190499.44999999998</v>
      </c>
      <c r="I21" s="16">
        <f t="shared" si="4"/>
        <v>0.542225575594457</v>
      </c>
      <c r="J21" s="16">
        <f>SUM(G21/D21)</f>
        <v>0.32769796001103607</v>
      </c>
      <c r="K21" s="2"/>
    </row>
    <row r="22" spans="1:11" ht="37.5" customHeight="1">
      <c r="A22" s="36" t="s">
        <v>20</v>
      </c>
      <c r="B22" s="25">
        <v>80140</v>
      </c>
      <c r="C22" s="15">
        <v>781798</v>
      </c>
      <c r="D22" s="15">
        <v>781798</v>
      </c>
      <c r="E22" s="43">
        <f>C22-D22</f>
        <v>0</v>
      </c>
      <c r="F22" s="15">
        <v>244402.47</v>
      </c>
      <c r="G22" s="15">
        <v>186086.88</v>
      </c>
      <c r="H22" s="15">
        <f>E22+F22-G22</f>
        <v>58315.59</v>
      </c>
      <c r="I22" s="16">
        <f>SUM(F22/C22)</f>
        <v>0.3126158803169105</v>
      </c>
      <c r="J22" s="16">
        <f>SUM(G22/D22)</f>
        <v>0.23802424667241412</v>
      </c>
      <c r="K22" s="2"/>
    </row>
    <row r="23" spans="1:11" ht="37.5" customHeight="1">
      <c r="A23" s="36" t="s">
        <v>17</v>
      </c>
      <c r="B23" s="40">
        <v>80148</v>
      </c>
      <c r="C23" s="39">
        <v>158769</v>
      </c>
      <c r="D23" s="39">
        <v>158769</v>
      </c>
      <c r="E23" s="45">
        <f>C23-D23</f>
        <v>0</v>
      </c>
      <c r="F23" s="39">
        <v>74688.4</v>
      </c>
      <c r="G23" s="39">
        <v>55730.12</v>
      </c>
      <c r="H23" s="39">
        <f>E23+F23-G23</f>
        <v>18958.27999999999</v>
      </c>
      <c r="I23" s="41">
        <f t="shared" si="4"/>
        <v>0.4704218077836353</v>
      </c>
      <c r="J23" s="41">
        <f t="shared" si="4"/>
        <v>0.3510138629077465</v>
      </c>
      <c r="K23" s="2"/>
    </row>
    <row r="24" spans="1:11" ht="37.5" customHeight="1">
      <c r="A24" s="36" t="s">
        <v>18</v>
      </c>
      <c r="B24" s="40">
        <v>80148</v>
      </c>
      <c r="C24" s="39">
        <v>255184</v>
      </c>
      <c r="D24" s="39">
        <v>255184</v>
      </c>
      <c r="E24" s="45">
        <f>C24-D24</f>
        <v>0</v>
      </c>
      <c r="F24" s="39">
        <v>103807</v>
      </c>
      <c r="G24" s="39">
        <v>98383.11</v>
      </c>
      <c r="H24" s="39">
        <f>E24+F24-G24</f>
        <v>5423.889999999999</v>
      </c>
      <c r="I24" s="41">
        <f t="shared" si="4"/>
        <v>0.40679274562668505</v>
      </c>
      <c r="J24" s="41">
        <f t="shared" si="4"/>
        <v>0.38553792557527117</v>
      </c>
      <c r="K24" s="2"/>
    </row>
    <row r="25" spans="1:11" ht="23.25" customHeight="1">
      <c r="A25" s="44" t="s">
        <v>28</v>
      </c>
      <c r="B25" s="25">
        <v>80148</v>
      </c>
      <c r="C25" s="43">
        <f aca="true" t="shared" si="7" ref="C25:H25">SUM(C23:C24)</f>
        <v>413953</v>
      </c>
      <c r="D25" s="43">
        <f t="shared" si="7"/>
        <v>413953</v>
      </c>
      <c r="E25" s="43">
        <f t="shared" si="7"/>
        <v>0</v>
      </c>
      <c r="F25" s="43">
        <f t="shared" si="7"/>
        <v>178495.4</v>
      </c>
      <c r="G25" s="43">
        <f t="shared" si="7"/>
        <v>154113.23</v>
      </c>
      <c r="H25" s="46">
        <f t="shared" si="7"/>
        <v>24382.16999999999</v>
      </c>
      <c r="I25" s="42">
        <f t="shared" si="4"/>
        <v>0.4311972615248591</v>
      </c>
      <c r="J25" s="42">
        <f t="shared" si="4"/>
        <v>0.37229644428232195</v>
      </c>
      <c r="K25" s="2"/>
    </row>
    <row r="26" spans="1:10" ht="33" customHeight="1">
      <c r="A26" s="36" t="s">
        <v>21</v>
      </c>
      <c r="B26" s="25">
        <v>85403</v>
      </c>
      <c r="C26" s="15">
        <v>142221</v>
      </c>
      <c r="D26" s="15">
        <v>142221</v>
      </c>
      <c r="E26" s="43">
        <f>C26-D26</f>
        <v>0</v>
      </c>
      <c r="F26" s="15">
        <v>81023.61</v>
      </c>
      <c r="G26" s="15">
        <v>73297.14</v>
      </c>
      <c r="H26" s="15">
        <f>E26+F26-G26</f>
        <v>7726.470000000001</v>
      </c>
      <c r="I26" s="16">
        <f t="shared" si="4"/>
        <v>0.5697021536903832</v>
      </c>
      <c r="J26" s="16">
        <f aca="true" t="shared" si="8" ref="J26:J34">SUM(G26/D26)</f>
        <v>0.5153749446284304</v>
      </c>
    </row>
    <row r="27" spans="1:10" ht="33" customHeight="1">
      <c r="A27" s="36" t="s">
        <v>35</v>
      </c>
      <c r="B27" s="25">
        <v>85406</v>
      </c>
      <c r="C27" s="15">
        <v>420</v>
      </c>
      <c r="D27" s="15">
        <v>420</v>
      </c>
      <c r="E27" s="43">
        <f>C27-D27</f>
        <v>0</v>
      </c>
      <c r="F27" s="15">
        <v>421.73</v>
      </c>
      <c r="G27" s="15">
        <v>37.3</v>
      </c>
      <c r="H27" s="15">
        <f>E27+F27-G27</f>
        <v>384.43</v>
      </c>
      <c r="I27" s="16">
        <f t="shared" si="4"/>
        <v>1.0041190476190476</v>
      </c>
      <c r="J27" s="16">
        <f t="shared" si="8"/>
        <v>0.0888095238095238</v>
      </c>
    </row>
    <row r="28" spans="1:10" ht="33" customHeight="1">
      <c r="A28" s="36" t="s">
        <v>18</v>
      </c>
      <c r="B28" s="29">
        <v>85410</v>
      </c>
      <c r="C28" s="19">
        <v>104079</v>
      </c>
      <c r="D28" s="19">
        <v>104079</v>
      </c>
      <c r="E28" s="47">
        <f>C28-D28</f>
        <v>0</v>
      </c>
      <c r="F28" s="19">
        <v>56765.97</v>
      </c>
      <c r="G28" s="19">
        <v>47620.38</v>
      </c>
      <c r="H28" s="19">
        <f>E28+F28-G28</f>
        <v>9145.590000000004</v>
      </c>
      <c r="I28" s="21">
        <f t="shared" si="4"/>
        <v>0.5454123310177845</v>
      </c>
      <c r="J28" s="21">
        <f t="shared" si="8"/>
        <v>0.4575407142651255</v>
      </c>
    </row>
    <row r="29" spans="1:10" ht="36.75" customHeight="1">
      <c r="A29" s="36" t="s">
        <v>33</v>
      </c>
      <c r="B29" s="29">
        <v>85410</v>
      </c>
      <c r="C29" s="19">
        <v>23751</v>
      </c>
      <c r="D29" s="19">
        <v>23751</v>
      </c>
      <c r="E29" s="47">
        <f>C29-D29</f>
        <v>0</v>
      </c>
      <c r="F29" s="19">
        <v>7237.5</v>
      </c>
      <c r="G29" s="19">
        <v>6711</v>
      </c>
      <c r="H29" s="19">
        <f>E29+F29-G29</f>
        <v>526.5</v>
      </c>
      <c r="I29" s="21">
        <f>SUM(F29/C29)</f>
        <v>0.30472401162056334</v>
      </c>
      <c r="J29" s="21">
        <f>SUM(G29/D29)</f>
        <v>0.2825565239358343</v>
      </c>
    </row>
    <row r="30" spans="1:10" ht="17.25" customHeight="1">
      <c r="A30" s="28" t="s">
        <v>8</v>
      </c>
      <c r="B30" s="25">
        <v>85410</v>
      </c>
      <c r="C30" s="15">
        <f aca="true" t="shared" si="9" ref="C30:H30">SUM(C28:C29)</f>
        <v>127830</v>
      </c>
      <c r="D30" s="15">
        <f t="shared" si="9"/>
        <v>127830</v>
      </c>
      <c r="E30" s="15">
        <f t="shared" si="9"/>
        <v>0</v>
      </c>
      <c r="F30" s="15">
        <f t="shared" si="9"/>
        <v>64003.47</v>
      </c>
      <c r="G30" s="15">
        <f t="shared" si="9"/>
        <v>54331.38</v>
      </c>
      <c r="H30" s="15">
        <f t="shared" si="9"/>
        <v>9672.090000000004</v>
      </c>
      <c r="I30" s="30">
        <f t="shared" si="4"/>
        <v>0.500692091058437</v>
      </c>
      <c r="J30" s="30">
        <f t="shared" si="8"/>
        <v>0.425028397089885</v>
      </c>
    </row>
    <row r="31" spans="1:10" ht="33" customHeight="1">
      <c r="A31" s="36" t="s">
        <v>30</v>
      </c>
      <c r="B31" s="29">
        <v>85417</v>
      </c>
      <c r="C31" s="19">
        <v>130066</v>
      </c>
      <c r="D31" s="19">
        <v>130066</v>
      </c>
      <c r="E31" s="48">
        <f>C31-D31</f>
        <v>0</v>
      </c>
      <c r="F31" s="19">
        <v>135244.28</v>
      </c>
      <c r="G31" s="19">
        <v>83816.05</v>
      </c>
      <c r="H31" s="19">
        <f>E31+F31-G31</f>
        <v>51428.229999999996</v>
      </c>
      <c r="I31" s="21">
        <f t="shared" si="4"/>
        <v>1.039812710470069</v>
      </c>
      <c r="J31" s="21">
        <f t="shared" si="8"/>
        <v>0.6444116832992481</v>
      </c>
    </row>
    <row r="32" spans="1:10" ht="33" customHeight="1">
      <c r="A32" s="36" t="s">
        <v>22</v>
      </c>
      <c r="B32" s="29">
        <v>85417</v>
      </c>
      <c r="C32" s="19">
        <v>204530</v>
      </c>
      <c r="D32" s="19">
        <v>204530</v>
      </c>
      <c r="E32" s="48">
        <f>C32-D32</f>
        <v>0</v>
      </c>
      <c r="F32" s="19">
        <v>165694.01</v>
      </c>
      <c r="G32" s="19">
        <v>150383.78</v>
      </c>
      <c r="H32" s="19">
        <f>E32+F32-G32</f>
        <v>15310.23000000001</v>
      </c>
      <c r="I32" s="21">
        <f t="shared" si="4"/>
        <v>0.810120813572581</v>
      </c>
      <c r="J32" s="21">
        <f t="shared" si="8"/>
        <v>0.7352651444775827</v>
      </c>
    </row>
    <row r="33" spans="1:10" ht="18" customHeight="1">
      <c r="A33" s="28" t="s">
        <v>8</v>
      </c>
      <c r="B33" s="31">
        <v>85417</v>
      </c>
      <c r="C33" s="32">
        <f aca="true" t="shared" si="10" ref="C33:H33">SUM(C31:C32)</f>
        <v>334596</v>
      </c>
      <c r="D33" s="32">
        <f t="shared" si="10"/>
        <v>334596</v>
      </c>
      <c r="E33" s="32">
        <f t="shared" si="10"/>
        <v>0</v>
      </c>
      <c r="F33" s="32">
        <f t="shared" si="10"/>
        <v>300938.29000000004</v>
      </c>
      <c r="G33" s="32">
        <f t="shared" si="10"/>
        <v>234199.83000000002</v>
      </c>
      <c r="H33" s="32">
        <f t="shared" si="10"/>
        <v>66738.46</v>
      </c>
      <c r="I33" s="30">
        <f t="shared" si="4"/>
        <v>0.8994079128262145</v>
      </c>
      <c r="J33" s="30">
        <f t="shared" si="8"/>
        <v>0.6999480866477783</v>
      </c>
    </row>
    <row r="34" spans="1:10" ht="32.25" customHeight="1" thickBot="1">
      <c r="A34" s="38" t="s">
        <v>23</v>
      </c>
      <c r="B34" s="33"/>
      <c r="C34" s="34">
        <f>C11+C21+C22+C25+C26+C30+C33+C27</f>
        <v>2845950</v>
      </c>
      <c r="D34" s="34">
        <f>D11+D21+D22+D25+D26+D30+D33+D27</f>
        <v>2845950</v>
      </c>
      <c r="E34" s="34">
        <f>E11+E21+E22+E25+E26+E30+E33</f>
        <v>0</v>
      </c>
      <c r="F34" s="34">
        <f>F11+F21+F22+F25+F26+F30+F33+F27</f>
        <v>1402057.3299999998</v>
      </c>
      <c r="G34" s="34">
        <f>G11+G21+G22+G25+G26+G30+G33+G27</f>
        <v>1024898.1700000002</v>
      </c>
      <c r="H34" s="34">
        <f>H11+H21+H22+H25+H26+H30+H33+H27</f>
        <v>377159.16</v>
      </c>
      <c r="I34" s="35">
        <f t="shared" si="4"/>
        <v>0.4926500219610323</v>
      </c>
      <c r="J34" s="35">
        <f t="shared" si="8"/>
        <v>0.36012514977424065</v>
      </c>
    </row>
    <row r="35" spans="3:9" ht="12.75">
      <c r="C35" s="1"/>
      <c r="D35" s="1"/>
      <c r="E35" s="1"/>
      <c r="F35" s="1"/>
      <c r="G35" s="1"/>
      <c r="H35" s="1"/>
      <c r="I35" s="1"/>
    </row>
    <row r="37" ht="12.75">
      <c r="D37" s="1"/>
    </row>
    <row r="38" ht="12.75">
      <c r="C38" s="2"/>
    </row>
  </sheetData>
  <sheetProtection/>
  <mergeCells count="7">
    <mergeCell ref="H1:J1"/>
    <mergeCell ref="A2:J2"/>
    <mergeCell ref="A3:C3"/>
    <mergeCell ref="C4:D4"/>
    <mergeCell ref="E4:E5"/>
    <mergeCell ref="F4:G4"/>
    <mergeCell ref="H4:H5"/>
  </mergeCells>
  <printOptions horizontalCentered="1"/>
  <pageMargins left="0.41" right="0.4330708661417323" top="0.7874015748031497" bottom="0.787401574803149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Bogumiła Walica</cp:lastModifiedBy>
  <cp:lastPrinted>2011-08-08T10:58:43Z</cp:lastPrinted>
  <dcterms:created xsi:type="dcterms:W3CDTF">1997-02-26T13:46:56Z</dcterms:created>
  <dcterms:modified xsi:type="dcterms:W3CDTF">2011-08-08T11:38:06Z</dcterms:modified>
  <cp:category/>
  <cp:version/>
  <cp:contentType/>
  <cp:contentStatus/>
</cp:coreProperties>
</file>