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386" windowWidth="18825" windowHeight="6315" activeTab="0"/>
  </bookViews>
  <sheets>
    <sheet name="Arkusz1" sheetId="1" r:id="rId1"/>
  </sheets>
  <definedNames>
    <definedName name="Excel_BuiltIn__FilterDatabase_1">'Arkusz1'!$A$5:$M$161</definedName>
    <definedName name="_xlnm.Print_Area" localSheetId="0">'Arkusz1'!$A$1:$M$161</definedName>
    <definedName name="_xlnm.Print_Titles" localSheetId="0">'Arkusz1'!$5:$10</definedName>
  </definedNames>
  <calcPr fullCalcOnLoad="1"/>
</workbook>
</file>

<file path=xl/sharedStrings.xml><?xml version="1.0" encoding="utf-8"?>
<sst xmlns="http://schemas.openxmlformats.org/spreadsheetml/2006/main" count="212" uniqueCount="107">
  <si>
    <t xml:space="preserve"> Zadania inwestycyjne w 2010 r.</t>
  </si>
  <si>
    <t>Lp.</t>
  </si>
  <si>
    <t>Dział</t>
  </si>
  <si>
    <t>Rozdz.</t>
  </si>
  <si>
    <t>§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</si>
  <si>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</si>
  <si>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</si>
  <si>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</si>
  <si>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</si>
  <si>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2010 (8+9+10+11)</t>
  </si>
  <si>
    <t>z tego źródła finansowania</t>
  </si>
  <si>
    <t>dochody własne jst</t>
  </si>
  <si>
    <t>kredyty i pożyczki</t>
  </si>
  <si>
    <t>środki pochodzące
z innych źródeł</t>
  </si>
  <si>
    <t>środki wymienione
w art. 5 ust. 1 pkt 2 i 3 u.f.p.</t>
  </si>
  <si>
    <t>I.</t>
  </si>
  <si>
    <t>Zadania realizowane w ramach Programu Rozwoju Subregionu</t>
  </si>
  <si>
    <t>6058/9</t>
  </si>
  <si>
    <t xml:space="preserve">A: </t>
  </si>
  <si>
    <t>PZDP</t>
  </si>
  <si>
    <t xml:space="preserve">B: </t>
  </si>
  <si>
    <t>C:</t>
  </si>
  <si>
    <t xml:space="preserve">B:  </t>
  </si>
  <si>
    <t>6610</t>
  </si>
  <si>
    <t>Starostwo Powiatowe</t>
  </si>
  <si>
    <t>II.</t>
  </si>
  <si>
    <t>Zadania realizowane w ramach Regionalnego Programu Operacyjnego</t>
  </si>
  <si>
    <t>Modernizacja ciągu komunikacyjnego łączącego turystyczną Gminę Brenna z drogą  S-1-Przebudowa drogi powiatowej nr 2602 S na odcinku od ul. Malinowej do ul. Miodowej w Brennej</t>
  </si>
  <si>
    <t xml:space="preserve">Przebudowa drogi powiatowej nr 2627S przez centrum Pruchnej </t>
  </si>
  <si>
    <t>6050</t>
  </si>
  <si>
    <t>III.</t>
  </si>
  <si>
    <t>Zadania realizowane w ramach Programów Transgranicznych, NPPDL i RSO Min. Infr.</t>
  </si>
  <si>
    <t>Poprawa spójności układu komunikacyjnego Cieszyna etap I, część 2 - budowa drogi łączącej ul.Frysztacką z  Graniczną ( ul. Ładna - Boczna)</t>
  </si>
  <si>
    <t xml:space="preserve">Przebudowa drogi nr 2643 S -droga przez wieś Istebna </t>
  </si>
  <si>
    <t>Poprawa spójności układu komunikacyjnego Cieszyna etap II,  - Przebudowa drogi powiatowej nr 2624 S- ul. Frysztacka w Cieszynie</t>
  </si>
  <si>
    <t>Przebudowa ul. Daszyńskiego w Ustroniu</t>
  </si>
  <si>
    <t>Modernizacja drogi powiatowej 2627 S ul. Korczaka w Kończycach Małych odc. ok. 1 km</t>
  </si>
  <si>
    <t>Przebudowa mostu nad rzeką Brennica w Górkach Wielkich w ciągu drogi powiatowej nr 2600 S</t>
  </si>
  <si>
    <t>Ogółem zadania drogowe</t>
  </si>
  <si>
    <t>Enklawa Budownictwa Drewnianego Beskidu Śląskiego przy Muzeum Beskidzkim w Wiśle</t>
  </si>
  <si>
    <t xml:space="preserve">Starostwo Powiatowe </t>
  </si>
  <si>
    <t>Zakup gruntu w Wiśle Centrum</t>
  </si>
  <si>
    <t>Stworzenie sieci publicznych punktów dostępu do internetu-INFOKIOSKI</t>
  </si>
  <si>
    <t>Modernizacja budynku ZSB w Cieszynie - wymiana stropów; III etap</t>
  </si>
  <si>
    <t>ZSEG - sala gimnastyczna - modernizacja elewacji</t>
  </si>
  <si>
    <t>Budowa boiska sportowego ze sztuczną nawierzchnią przy ZSP NR 1 w Cieszynie</t>
  </si>
  <si>
    <t>Modernizacja obiektu przy Pl. Wolności 6 w Cieszynie na siedzibę PUP</t>
  </si>
  <si>
    <t>Wydatki majątkowe w zakresie ochrony środowiska</t>
  </si>
  <si>
    <t>Ogółem zadania inwestycyjne</t>
  </si>
  <si>
    <t>x</t>
  </si>
  <si>
    <t>Zakupy inwestycyjne w 2010 r.</t>
  </si>
  <si>
    <t>Zakup sprzętu komputerowego na potrzeby wydziałów Starostwa Powiatowego</t>
  </si>
  <si>
    <t>Zakup serwera</t>
  </si>
  <si>
    <t>PCPR</t>
  </si>
  <si>
    <t>Ogółem zakupy inwestycyjne</t>
  </si>
  <si>
    <t>REZERWA INWESTYCYJNA</t>
  </si>
  <si>
    <t>RAZEM WYDATKI MAJĄTKOWE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</si>
  <si>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</si>
  <si>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</si>
  <si>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</si>
  <si>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 xml:space="preserve">C. Inne źródła </t>
  </si>
  <si>
    <t>Zadania remontowe w 2010 r.</t>
  </si>
  <si>
    <t>2310</t>
  </si>
  <si>
    <t>4270</t>
  </si>
  <si>
    <t>Remont dachu ZSP nr 1 w Cieszynie</t>
  </si>
  <si>
    <t>Remont instalacji elektrycznej w II LO w Cieszynie</t>
  </si>
  <si>
    <t>ZST ul. Frysztacka -dokumentacja projektowo-kosztorysowa termomodernizacji budynku szkolnego</t>
  </si>
  <si>
    <t>Wymiana okien i roboty towarzyszące w ZSO w Skoczowie</t>
  </si>
  <si>
    <t>Remont instalacji elektrycznej II piętra w SOSW</t>
  </si>
  <si>
    <t>Remont instalacji gazowej II piętra w SOSW</t>
  </si>
  <si>
    <t>Ogółem zadania remontowe</t>
  </si>
  <si>
    <t>6050/8/9</t>
  </si>
  <si>
    <t>Zakup programu finansowo-księgowego</t>
  </si>
  <si>
    <t xml:space="preserve">Modernizacja sanitariatów w budynku Starostwa przy ul. Szeroka </t>
  </si>
  <si>
    <t>6060</t>
  </si>
  <si>
    <t>Przebudowa ul. Bielskiej 2619 S w Cieszynie- (część I ) aktualizacja kosztorysu</t>
  </si>
  <si>
    <t xml:space="preserve">Modernizacja elewacji i dachu obiektu ZSZ Skoczów (budynek B) </t>
  </si>
  <si>
    <t>ZSZ Skoczów</t>
  </si>
  <si>
    <t>Dofinansowanie zakupu samochodu osobowego na potrzeby Policji</t>
  </si>
  <si>
    <t>Zakup aparatury medycznej na potrzeby Szpitala  Śląskiego w Cieszynie</t>
  </si>
  <si>
    <t>Kompleksowa termomodernizacja budynków szkolnych ZSR w Międzyświeciu ( dokumentacja )</t>
  </si>
  <si>
    <t>Kompleksowa termomodernizacja SSM "Zaolzianka" w Istebnej ( dokumentacja )</t>
  </si>
  <si>
    <t>Przebudowa skrzyżowania drogi wojewódzkiej nr 938 z ulicami Pikiety, Hażlaską i ulicą Rudowska w Cieszynie</t>
  </si>
  <si>
    <t>Moje boisko "Orlik 2012" w Skoczowie ( zadanie realizowane przez Miasto Skoczów )</t>
  </si>
  <si>
    <t>6067/9</t>
  </si>
  <si>
    <t>Remont ulicy Jawornik i chodnika przy ul. Bukowa w Wiśle ( zadanie realizowane przez Miasto Wisła)</t>
  </si>
  <si>
    <t xml:space="preserve">Przebudowa  drogi powiatowej Goleszów-Hermanice-Ustroń </t>
  </si>
  <si>
    <t xml:space="preserve">Stworzenie kompleksowego systemu informacji przestrzennej na terenie powiatu cieszyńskiego </t>
  </si>
  <si>
    <t xml:space="preserve">Przystosowanie układu komunikacyjnego na terenie gminy Skoczów do sytuacji powstałej po wybudowaniu drogi ekspresowej S1 poprzez przebudowę drogi powiatowej - ul. Bielska w Skoczowie </t>
  </si>
  <si>
    <t>Przystosowanie układu komunikacyjnego Skoczowa - etap 3- Przebudowa ciągu komunikacyjnego ulic Ciężarowa i Wiślańska w Skoczowie ( zadanie realizowane przez miasto Skoczów )</t>
  </si>
  <si>
    <t>Wymiana stolarki drzwiowej z dostosowaniem do wymogów ppoż ( DPS Kończyce Małe)</t>
  </si>
  <si>
    <t>DPS Kończyce Małe</t>
  </si>
  <si>
    <t>*- w tym pomoc finansowa Gminy Goleszów w kwocie 150 000 zł na przebudowę ul. Kozakowickiej</t>
  </si>
  <si>
    <t>Nr XLII/…../ 10 z dnia 31 maja 2010 r</t>
  </si>
  <si>
    <r>
      <t>B:</t>
    </r>
    <r>
      <rPr>
        <sz val="12"/>
        <rFont val="Arial"/>
        <family val="0"/>
      </rPr>
      <t>*</t>
    </r>
    <r>
      <rPr>
        <sz val="12"/>
        <rFont val="Times New Roman"/>
        <family val="1"/>
      </rPr>
      <t xml:space="preserve"> </t>
    </r>
  </si>
  <si>
    <t>4300</t>
  </si>
  <si>
    <t>ZST Cieszyn</t>
  </si>
  <si>
    <t>DPS Pogórze</t>
  </si>
  <si>
    <t>DPS Cieszyn</t>
  </si>
  <si>
    <t>Wydatki majątkowe w zakresie ochrony środowiska (Dofinansowanie wymiany stolarki okiennej w ramach termomodernizacji budynku)</t>
  </si>
  <si>
    <t>Wydatki majątkowe w zakresie ochrony środowiska (Dofinansowanie wymiany okien w ramach termomodernizacji budynku)</t>
  </si>
  <si>
    <t>6220</t>
  </si>
  <si>
    <t>Wydatki majątkowe w zakresie ochrony środowiska (dotacja dla Szpitala Śląskiego ( termomodernizacja) oraz Muzeum w Wiśle ( wymiana okien)</t>
  </si>
  <si>
    <t>Załącznik nr 3 do Uchwały  Rady Powiatu Cieszyńskiego</t>
  </si>
  <si>
    <t>„Szpital Śląski w Cieszynie – Modernizacja i rozbudowa działu Diagnostyczno – Zabiegowego”</t>
  </si>
  <si>
    <t>Budowa chodników w Gminie Dębowiec</t>
  </si>
  <si>
    <t xml:space="preserve">Przebudowa i kapitalny remont istniejącej zabudowy sali gimnastycznej przy II LO im. M.Kopernika w Cieszynie - etap I  ( w następnych latach budowa szkolnej hali sportowej z zapleczem oraz przewiązką łączącą obiekt sportowy z budynkiem szkoły)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</si>
</sst>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9">
    <font>
      <sz val="10"/>
      <name val="Arial"/>
      <family val="2"/>
    </font>
    <font>
      <sz val="10"/>
      <name val="Arial CE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color indexed="10"/>
      <name val="Arial CE"/>
      <family val="2"/>
    </font>
    <font>
      <b/>
      <sz val="14"/>
      <name val="Times New Roman"/>
      <family val="1"/>
    </font>
    <font>
      <b/>
      <sz val="10"/>
      <name val="Arial CE"/>
      <family val="2"/>
    </font>
    <font>
      <sz val="10"/>
      <color indexed="10"/>
      <name val="Arial CE"/>
      <family val="2"/>
    </font>
    <font>
      <sz val="12"/>
      <name val="Arial CE"/>
      <family val="2"/>
    </font>
    <font>
      <b/>
      <sz val="12"/>
      <color indexed="10"/>
      <name val="Times New Roman"/>
      <family val="1"/>
    </font>
    <font>
      <sz val="13"/>
      <name val="Times New Roman"/>
      <family val="1"/>
    </font>
    <font>
      <sz val="12"/>
      <name val="Arial"/>
      <family val="0"/>
    </font>
    <font>
      <sz val="12"/>
      <color indexed="10"/>
      <name val="Times New Roman"/>
      <family val="1"/>
    </font>
    <font>
      <sz val="12"/>
      <color indexed="10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vertical="center" wrapText="1"/>
    </xf>
    <xf numFmtId="164" fontId="2" fillId="0" borderId="6" xfId="0" applyNumberFormat="1" applyFont="1" applyFill="1" applyBorder="1" applyAlignment="1">
      <alignment vertical="center" wrapText="1"/>
    </xf>
    <xf numFmtId="164" fontId="2" fillId="0" borderId="7" xfId="0" applyNumberFormat="1" applyFont="1" applyFill="1" applyBorder="1" applyAlignment="1">
      <alignment horizontal="left" vertical="center" wrapText="1"/>
    </xf>
    <xf numFmtId="164" fontId="2" fillId="0" borderId="8" xfId="0" applyNumberFormat="1" applyFont="1" applyFill="1" applyBorder="1" applyAlignment="1">
      <alignment vertical="center" wrapText="1"/>
    </xf>
    <xf numFmtId="164" fontId="2" fillId="0" borderId="9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vertical="center" wrapText="1"/>
    </xf>
    <xf numFmtId="164" fontId="2" fillId="0" borderId="9" xfId="0" applyNumberFormat="1" applyFont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12" xfId="0" applyNumberFormat="1" applyFont="1" applyFill="1" applyBorder="1" applyAlignment="1">
      <alignment vertical="center" wrapText="1"/>
    </xf>
    <xf numFmtId="164" fontId="2" fillId="0" borderId="8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64" fontId="7" fillId="0" borderId="8" xfId="0" applyNumberFormat="1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vertical="center"/>
    </xf>
    <xf numFmtId="164" fontId="7" fillId="0" borderId="4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164" fontId="7" fillId="0" borderId="7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164" fontId="7" fillId="0" borderId="2" xfId="0" applyNumberFormat="1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164" fontId="2" fillId="0" borderId="15" xfId="0" applyNumberFormat="1" applyFont="1" applyFill="1" applyBorder="1" applyAlignment="1">
      <alignment horizontal="left" vertical="center" wrapText="1"/>
    </xf>
    <xf numFmtId="164" fontId="2" fillId="0" borderId="16" xfId="0" applyNumberFormat="1" applyFont="1" applyFill="1" applyBorder="1" applyAlignment="1">
      <alignment horizontal="left" vertical="center" wrapText="1"/>
    </xf>
    <xf numFmtId="164" fontId="2" fillId="0" borderId="17" xfId="0" applyNumberFormat="1" applyFont="1" applyFill="1" applyBorder="1" applyAlignment="1">
      <alignment horizontal="left" vertical="center" wrapText="1"/>
    </xf>
    <xf numFmtId="164" fontId="2" fillId="0" borderId="18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/>
    </xf>
    <xf numFmtId="164" fontId="17" fillId="0" borderId="5" xfId="0" applyNumberFormat="1" applyFont="1" applyFill="1" applyBorder="1" applyAlignment="1">
      <alignment vertical="center" wrapText="1"/>
    </xf>
    <xf numFmtId="164" fontId="17" fillId="0" borderId="6" xfId="0" applyNumberFormat="1" applyFont="1" applyFill="1" applyBorder="1" applyAlignment="1">
      <alignment vertical="center" wrapText="1"/>
    </xf>
    <xf numFmtId="164" fontId="17" fillId="0" borderId="7" xfId="0" applyNumberFormat="1" applyFont="1" applyFill="1" applyBorder="1" applyAlignment="1">
      <alignment horizontal="left" vertical="center" wrapText="1"/>
    </xf>
    <xf numFmtId="164" fontId="17" fillId="0" borderId="8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164" fontId="17" fillId="0" borderId="9" xfId="0" applyNumberFormat="1" applyFont="1" applyFill="1" applyBorder="1" applyAlignment="1">
      <alignment horizontal="left" vertical="center" wrapText="1"/>
    </xf>
    <xf numFmtId="164" fontId="17" fillId="0" borderId="1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164" fontId="7" fillId="0" borderId="5" xfId="0" applyNumberFormat="1" applyFont="1" applyFill="1" applyBorder="1" applyAlignment="1">
      <alignment vertical="center" wrapText="1"/>
    </xf>
    <xf numFmtId="164" fontId="7" fillId="0" borderId="6" xfId="0" applyNumberFormat="1" applyFont="1" applyFill="1" applyBorder="1" applyAlignment="1">
      <alignment horizontal="left" vertical="center" wrapText="1"/>
    </xf>
    <xf numFmtId="164" fontId="7" fillId="0" borderId="9" xfId="0" applyNumberFormat="1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64" fontId="7" fillId="0" borderId="20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 wrapText="1" shrinkToFi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49" fontId="2" fillId="0" borderId="19" xfId="0" applyNumberFormat="1" applyFont="1" applyFill="1" applyBorder="1" applyAlignment="1">
      <alignment horizontal="center" vertical="center" wrapText="1" shrinkToFit="1"/>
    </xf>
    <xf numFmtId="164" fontId="2" fillId="0" borderId="22" xfId="0" applyNumberFormat="1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 quotePrefix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164" fontId="17" fillId="0" borderId="20" xfId="0" applyNumberFormat="1" applyFont="1" applyFill="1" applyBorder="1" applyAlignment="1">
      <alignment horizontal="center" vertical="center"/>
    </xf>
    <xf numFmtId="164" fontId="17" fillId="0" borderId="21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vertical="center" wrapText="1"/>
    </xf>
    <xf numFmtId="164" fontId="2" fillId="0" borderId="19" xfId="0" applyNumberFormat="1" applyFont="1" applyFill="1" applyBorder="1" applyAlignment="1">
      <alignment vertical="center" wrapText="1"/>
    </xf>
    <xf numFmtId="164" fontId="2" fillId="0" borderId="25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vertical="center" wrapText="1"/>
    </xf>
    <xf numFmtId="164" fontId="7" fillId="0" borderId="14" xfId="0" applyNumberFormat="1" applyFont="1" applyFill="1" applyBorder="1" applyAlignment="1">
      <alignment vertical="center" wrapText="1"/>
    </xf>
    <xf numFmtId="164" fontId="7" fillId="0" borderId="4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left" vertical="center" wrapText="1"/>
    </xf>
    <xf numFmtId="164" fontId="7" fillId="0" borderId="16" xfId="0" applyNumberFormat="1" applyFont="1" applyFill="1" applyBorder="1" applyAlignment="1">
      <alignment horizontal="left" vertical="center" wrapText="1"/>
    </xf>
    <xf numFmtId="164" fontId="7" fillId="0" borderId="5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left" vertical="center" wrapText="1"/>
    </xf>
    <xf numFmtId="164" fontId="7" fillId="0" borderId="18" xfId="0" applyNumberFormat="1" applyFont="1" applyFill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1"/>
  <sheetViews>
    <sheetView tabSelected="1" view="pageBreakPreview" zoomScale="75" zoomScaleNormal="75" zoomScaleSheetLayoutView="75" workbookViewId="0" topLeftCell="A49">
      <selection activeCell="E88" sqref="E88:E90"/>
    </sheetView>
  </sheetViews>
  <sheetFormatPr defaultColWidth="9.140625" defaultRowHeight="12.75"/>
  <cols>
    <col min="1" max="1" width="4.28125" style="1" customWidth="1"/>
    <col min="2" max="2" width="6.00390625" style="1" customWidth="1"/>
    <col min="3" max="3" width="7.8515625" style="1" customWidth="1"/>
    <col min="4" max="4" width="13.140625" style="1" customWidth="1"/>
    <col min="5" max="5" width="60.7109375" style="1" customWidth="1"/>
    <col min="6" max="6" width="18.7109375" style="1" customWidth="1"/>
    <col min="7" max="7" width="16.28125" style="1" customWidth="1"/>
    <col min="8" max="8" width="16.421875" style="1" customWidth="1"/>
    <col min="9" max="9" width="18.421875" style="1" customWidth="1"/>
    <col min="10" max="10" width="6.421875" style="1" customWidth="1"/>
    <col min="11" max="11" width="18.57421875" style="1" customWidth="1"/>
    <col min="12" max="12" width="17.8515625" style="1" customWidth="1"/>
    <col min="13" max="13" width="23.00390625" style="1" customWidth="1"/>
    <col min="14" max="17" width="9.140625" style="1" customWidth="1"/>
    <col min="18" max="18" width="13.7109375" style="1" customWidth="1"/>
    <col min="19" max="19" width="24.421875" style="1" customWidth="1"/>
    <col min="20" max="16384" width="9.140625" style="1" customWidth="1"/>
  </cols>
  <sheetData>
    <row r="1" spans="9:14" ht="15.75">
      <c r="I1" s="135" t="s">
        <v>103</v>
      </c>
      <c r="J1" s="135"/>
      <c r="K1" s="135"/>
      <c r="L1" s="135"/>
      <c r="M1" s="135"/>
      <c r="N1" s="2"/>
    </row>
    <row r="2" spans="9:13" ht="15.75">
      <c r="I2" s="3"/>
      <c r="J2" s="4"/>
      <c r="K2" s="135" t="s">
        <v>93</v>
      </c>
      <c r="L2" s="135"/>
      <c r="M2" s="135"/>
    </row>
    <row r="3" spans="1:13" ht="27.75" customHeight="1">
      <c r="A3" s="136" t="s">
        <v>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16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9.5" customHeight="1">
      <c r="A5" s="114" t="s">
        <v>1</v>
      </c>
      <c r="B5" s="114" t="s">
        <v>2</v>
      </c>
      <c r="C5" s="114" t="s">
        <v>3</v>
      </c>
      <c r="D5" s="114" t="s">
        <v>4</v>
      </c>
      <c r="E5" s="95" t="s">
        <v>5</v>
      </c>
      <c r="F5" s="95" t="s">
        <v>6</v>
      </c>
      <c r="G5" s="95" t="s">
        <v>7</v>
      </c>
      <c r="H5" s="95"/>
      <c r="I5" s="95"/>
      <c r="J5" s="95"/>
      <c r="K5" s="95"/>
      <c r="L5" s="95"/>
      <c r="M5" s="95" t="s">
        <v>8</v>
      </c>
    </row>
    <row r="6" spans="1:13" ht="19.5" customHeight="1">
      <c r="A6" s="114"/>
      <c r="B6" s="114"/>
      <c r="C6" s="114"/>
      <c r="D6" s="114"/>
      <c r="E6" s="95"/>
      <c r="F6" s="95"/>
      <c r="G6" s="95" t="s">
        <v>9</v>
      </c>
      <c r="H6" s="95" t="s">
        <v>10</v>
      </c>
      <c r="I6" s="95"/>
      <c r="J6" s="95"/>
      <c r="K6" s="95"/>
      <c r="L6" s="95"/>
      <c r="M6" s="95"/>
    </row>
    <row r="7" spans="1:13" ht="29.25" customHeight="1">
      <c r="A7" s="114"/>
      <c r="B7" s="114"/>
      <c r="C7" s="114"/>
      <c r="D7" s="114"/>
      <c r="E7" s="95"/>
      <c r="F7" s="95"/>
      <c r="G7" s="95"/>
      <c r="H7" s="95" t="s">
        <v>11</v>
      </c>
      <c r="I7" s="95" t="s">
        <v>12</v>
      </c>
      <c r="J7" s="95" t="s">
        <v>13</v>
      </c>
      <c r="K7" s="95"/>
      <c r="L7" s="95" t="s">
        <v>14</v>
      </c>
      <c r="M7" s="95"/>
    </row>
    <row r="8" spans="1:13" ht="19.5" customHeight="1">
      <c r="A8" s="114"/>
      <c r="B8" s="114"/>
      <c r="C8" s="114"/>
      <c r="D8" s="114"/>
      <c r="E8" s="95"/>
      <c r="F8" s="95"/>
      <c r="G8" s="95"/>
      <c r="H8" s="95"/>
      <c r="I8" s="95"/>
      <c r="J8" s="95"/>
      <c r="K8" s="95"/>
      <c r="L8" s="95"/>
      <c r="M8" s="95"/>
    </row>
    <row r="9" spans="1:13" ht="17.25" customHeight="1">
      <c r="A9" s="114"/>
      <c r="B9" s="114"/>
      <c r="C9" s="114"/>
      <c r="D9" s="114"/>
      <c r="E9" s="95"/>
      <c r="F9" s="95"/>
      <c r="G9" s="95"/>
      <c r="H9" s="95"/>
      <c r="I9" s="95"/>
      <c r="J9" s="95"/>
      <c r="K9" s="95"/>
      <c r="L9" s="95"/>
      <c r="M9" s="95"/>
    </row>
    <row r="10" spans="1:13" ht="16.5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137">
        <v>10</v>
      </c>
      <c r="K10" s="137"/>
      <c r="L10" s="7">
        <v>11</v>
      </c>
      <c r="M10" s="7">
        <v>12</v>
      </c>
    </row>
    <row r="11" spans="1:13" ht="33" customHeight="1">
      <c r="A11" s="8" t="s">
        <v>15</v>
      </c>
      <c r="B11" s="114" t="s">
        <v>16</v>
      </c>
      <c r="C11" s="114"/>
      <c r="D11" s="114"/>
      <c r="E11" s="114"/>
      <c r="F11" s="9"/>
      <c r="G11" s="10"/>
      <c r="H11" s="10"/>
      <c r="I11" s="10"/>
      <c r="J11" s="138"/>
      <c r="K11" s="138"/>
      <c r="L11" s="10"/>
      <c r="M11" s="11"/>
    </row>
    <row r="12" spans="1:13" ht="17.25" customHeight="1">
      <c r="A12" s="96">
        <v>1</v>
      </c>
      <c r="B12" s="96">
        <v>600</v>
      </c>
      <c r="C12" s="96">
        <v>60014</v>
      </c>
      <c r="D12" s="139" t="s">
        <v>17</v>
      </c>
      <c r="E12" s="119" t="s">
        <v>86</v>
      </c>
      <c r="F12" s="118">
        <v>11908024</v>
      </c>
      <c r="G12" s="118">
        <f>H12+I12+K12+K13+K14+L12</f>
        <v>11706127</v>
      </c>
      <c r="H12" s="118"/>
      <c r="I12" s="118">
        <v>4540219</v>
      </c>
      <c r="J12" s="15" t="s">
        <v>18</v>
      </c>
      <c r="K12" s="16"/>
      <c r="L12" s="120">
        <v>5810600</v>
      </c>
      <c r="M12" s="119" t="s">
        <v>24</v>
      </c>
    </row>
    <row r="13" spans="1:13" ht="15.75" customHeight="1">
      <c r="A13" s="96"/>
      <c r="B13" s="96"/>
      <c r="C13" s="96"/>
      <c r="D13" s="139"/>
      <c r="E13" s="119"/>
      <c r="F13" s="118"/>
      <c r="G13" s="118"/>
      <c r="H13" s="118"/>
      <c r="I13" s="118"/>
      <c r="J13" s="17" t="s">
        <v>94</v>
      </c>
      <c r="K13" s="18">
        <v>1355308</v>
      </c>
      <c r="L13" s="120"/>
      <c r="M13" s="119"/>
    </row>
    <row r="14" spans="1:13" ht="20.25" customHeight="1">
      <c r="A14" s="96"/>
      <c r="B14" s="96"/>
      <c r="C14" s="96"/>
      <c r="D14" s="139"/>
      <c r="E14" s="119"/>
      <c r="F14" s="118"/>
      <c r="G14" s="118"/>
      <c r="H14" s="118"/>
      <c r="I14" s="118"/>
      <c r="J14" s="19" t="s">
        <v>21</v>
      </c>
      <c r="K14" s="20"/>
      <c r="L14" s="120"/>
      <c r="M14" s="119"/>
    </row>
    <row r="15" spans="1:13" ht="15" customHeight="1">
      <c r="A15" s="96">
        <v>2</v>
      </c>
      <c r="B15" s="97">
        <v>600</v>
      </c>
      <c r="C15" s="97">
        <v>60014</v>
      </c>
      <c r="D15" s="139" t="s">
        <v>17</v>
      </c>
      <c r="E15" s="89" t="s">
        <v>88</v>
      </c>
      <c r="F15" s="85">
        <v>6525877</v>
      </c>
      <c r="G15" s="85">
        <f>H15+I15+K15+K16+K17+L15</f>
        <v>5746026</v>
      </c>
      <c r="H15" s="118">
        <v>137013</v>
      </c>
      <c r="I15" s="140"/>
      <c r="J15" s="15" t="s">
        <v>18</v>
      </c>
      <c r="K15" s="16"/>
      <c r="L15" s="120">
        <v>5472000</v>
      </c>
      <c r="M15" s="89" t="s">
        <v>24</v>
      </c>
    </row>
    <row r="16" spans="1:13" ht="15.75">
      <c r="A16" s="96"/>
      <c r="B16" s="96"/>
      <c r="C16" s="96"/>
      <c r="D16" s="139"/>
      <c r="E16" s="89"/>
      <c r="F16" s="85"/>
      <c r="G16" s="85"/>
      <c r="H16" s="118"/>
      <c r="I16" s="140"/>
      <c r="J16" s="24" t="s">
        <v>22</v>
      </c>
      <c r="K16" s="18">
        <v>137013</v>
      </c>
      <c r="L16" s="120"/>
      <c r="M16" s="89"/>
    </row>
    <row r="17" spans="1:13" ht="30" customHeight="1">
      <c r="A17" s="96"/>
      <c r="B17" s="97"/>
      <c r="C17" s="97"/>
      <c r="D17" s="139"/>
      <c r="E17" s="89"/>
      <c r="F17" s="85"/>
      <c r="G17" s="85"/>
      <c r="H17" s="118"/>
      <c r="I17" s="140"/>
      <c r="J17" s="25" t="s">
        <v>21</v>
      </c>
      <c r="K17" s="20"/>
      <c r="L17" s="120"/>
      <c r="M17" s="89"/>
    </row>
    <row r="18" spans="1:13" ht="15" customHeight="1">
      <c r="A18" s="141">
        <v>3</v>
      </c>
      <c r="B18" s="97">
        <v>600</v>
      </c>
      <c r="C18" s="97">
        <v>60014</v>
      </c>
      <c r="D18" s="139" t="s">
        <v>23</v>
      </c>
      <c r="E18" s="89" t="s">
        <v>89</v>
      </c>
      <c r="F18" s="142">
        <v>4999320</v>
      </c>
      <c r="G18" s="142">
        <f>H18+I18+K18+K19+K20+L18</f>
        <v>331000</v>
      </c>
      <c r="H18" s="142"/>
      <c r="I18" s="142">
        <v>331000</v>
      </c>
      <c r="J18" s="26"/>
      <c r="K18" s="27"/>
      <c r="L18" s="142"/>
      <c r="M18" s="89" t="s">
        <v>24</v>
      </c>
    </row>
    <row r="19" spans="1:13" ht="25.5" customHeight="1">
      <c r="A19" s="141"/>
      <c r="B19" s="97"/>
      <c r="C19" s="97"/>
      <c r="D19" s="139"/>
      <c r="E19" s="89"/>
      <c r="F19" s="142"/>
      <c r="G19" s="142"/>
      <c r="H19" s="142"/>
      <c r="I19" s="142"/>
      <c r="J19" s="28"/>
      <c r="K19" s="29"/>
      <c r="L19" s="142"/>
      <c r="M19" s="89"/>
    </row>
    <row r="20" spans="1:13" ht="25.5" customHeight="1">
      <c r="A20" s="141"/>
      <c r="B20" s="97"/>
      <c r="C20" s="97"/>
      <c r="D20" s="139"/>
      <c r="E20" s="89"/>
      <c r="F20" s="142"/>
      <c r="G20" s="142"/>
      <c r="H20" s="142"/>
      <c r="I20" s="142"/>
      <c r="J20" s="30"/>
      <c r="K20" s="31"/>
      <c r="L20" s="142"/>
      <c r="M20" s="89"/>
    </row>
    <row r="21" spans="1:13" ht="33" customHeight="1">
      <c r="A21" s="8" t="s">
        <v>25</v>
      </c>
      <c r="B21" s="95" t="s">
        <v>26</v>
      </c>
      <c r="C21" s="95"/>
      <c r="D21" s="95"/>
      <c r="E21" s="95"/>
      <c r="F21" s="32"/>
      <c r="G21" s="33"/>
      <c r="H21" s="33"/>
      <c r="I21" s="33"/>
      <c r="J21" s="34"/>
      <c r="K21" s="34"/>
      <c r="L21" s="33"/>
      <c r="M21" s="35"/>
    </row>
    <row r="22" spans="1:13" ht="15.75" customHeight="1">
      <c r="A22" s="96">
        <v>4</v>
      </c>
      <c r="B22" s="96">
        <v>600</v>
      </c>
      <c r="C22" s="96">
        <v>60014</v>
      </c>
      <c r="D22" s="139" t="s">
        <v>17</v>
      </c>
      <c r="E22" s="119" t="s">
        <v>27</v>
      </c>
      <c r="F22" s="118">
        <v>7247146</v>
      </c>
      <c r="G22" s="120">
        <f>H22+I22+K22+K23+K24+L22</f>
        <v>7233524</v>
      </c>
      <c r="H22" s="118"/>
      <c r="I22" s="118">
        <v>3218292</v>
      </c>
      <c r="J22" s="15" t="s">
        <v>18</v>
      </c>
      <c r="K22" s="36"/>
      <c r="L22" s="120">
        <v>3515232</v>
      </c>
      <c r="M22" s="119" t="s">
        <v>24</v>
      </c>
    </row>
    <row r="23" spans="1:13" ht="15.75">
      <c r="A23" s="96"/>
      <c r="B23" s="96"/>
      <c r="C23" s="96"/>
      <c r="D23" s="139"/>
      <c r="E23" s="119"/>
      <c r="F23" s="118"/>
      <c r="G23" s="120"/>
      <c r="H23" s="118"/>
      <c r="I23" s="118"/>
      <c r="J23" s="17" t="s">
        <v>20</v>
      </c>
      <c r="K23" s="37">
        <v>500000</v>
      </c>
      <c r="L23" s="120"/>
      <c r="M23" s="119"/>
    </row>
    <row r="24" spans="1:13" ht="36.75" customHeight="1">
      <c r="A24" s="96"/>
      <c r="B24" s="96"/>
      <c r="C24" s="96"/>
      <c r="D24" s="139"/>
      <c r="E24" s="119"/>
      <c r="F24" s="118"/>
      <c r="G24" s="120"/>
      <c r="H24" s="118"/>
      <c r="I24" s="118"/>
      <c r="J24" s="19" t="s">
        <v>21</v>
      </c>
      <c r="K24" s="38"/>
      <c r="L24" s="120"/>
      <c r="M24" s="119"/>
    </row>
    <row r="25" spans="1:13" ht="15.75" customHeight="1">
      <c r="A25" s="96">
        <v>5</v>
      </c>
      <c r="B25" s="96">
        <v>600</v>
      </c>
      <c r="C25" s="96">
        <v>60014</v>
      </c>
      <c r="D25" s="139" t="s">
        <v>17</v>
      </c>
      <c r="E25" s="119" t="s">
        <v>28</v>
      </c>
      <c r="F25" s="118">
        <v>6697305.53</v>
      </c>
      <c r="G25" s="118">
        <f>H25+I25+K25+K26+K27+L25</f>
        <v>6658365</v>
      </c>
      <c r="H25" s="118"/>
      <c r="I25" s="118">
        <v>3156731</v>
      </c>
      <c r="J25" s="15"/>
      <c r="K25" s="36"/>
      <c r="L25" s="120">
        <v>3501634</v>
      </c>
      <c r="M25" s="119" t="s">
        <v>24</v>
      </c>
    </row>
    <row r="26" spans="1:13" ht="15.75">
      <c r="A26" s="96"/>
      <c r="B26" s="96"/>
      <c r="C26" s="96"/>
      <c r="D26" s="139"/>
      <c r="E26" s="119"/>
      <c r="F26" s="118"/>
      <c r="G26" s="118"/>
      <c r="H26" s="118"/>
      <c r="I26" s="118"/>
      <c r="J26" s="17"/>
      <c r="K26" s="37"/>
      <c r="L26" s="120"/>
      <c r="M26" s="119"/>
    </row>
    <row r="27" spans="1:13" ht="15.75">
      <c r="A27" s="96"/>
      <c r="B27" s="96"/>
      <c r="C27" s="96"/>
      <c r="D27" s="139"/>
      <c r="E27" s="119"/>
      <c r="F27" s="118"/>
      <c r="G27" s="118"/>
      <c r="H27" s="118"/>
      <c r="I27" s="118"/>
      <c r="J27" s="19"/>
      <c r="K27" s="38"/>
      <c r="L27" s="120"/>
      <c r="M27" s="119"/>
    </row>
    <row r="28" spans="1:13" ht="15" customHeight="1">
      <c r="A28" s="96">
        <v>6</v>
      </c>
      <c r="B28" s="96">
        <v>600</v>
      </c>
      <c r="C28" s="96">
        <v>60014</v>
      </c>
      <c r="D28" s="139" t="s">
        <v>29</v>
      </c>
      <c r="E28" s="119" t="s">
        <v>75</v>
      </c>
      <c r="F28" s="118">
        <v>7910338</v>
      </c>
      <c r="G28" s="118">
        <f>H28+I28+K28+K29+K30+L28</f>
        <v>5000</v>
      </c>
      <c r="H28" s="118">
        <v>2500</v>
      </c>
      <c r="I28" s="118"/>
      <c r="J28" s="15" t="s">
        <v>18</v>
      </c>
      <c r="K28" s="16"/>
      <c r="L28" s="120"/>
      <c r="M28" s="119" t="s">
        <v>19</v>
      </c>
    </row>
    <row r="29" spans="1:13" ht="15.75">
      <c r="A29" s="96"/>
      <c r="B29" s="96"/>
      <c r="C29" s="96"/>
      <c r="D29" s="139"/>
      <c r="E29" s="119"/>
      <c r="F29" s="118"/>
      <c r="G29" s="118"/>
      <c r="H29" s="118"/>
      <c r="I29" s="118"/>
      <c r="J29" s="17" t="s">
        <v>20</v>
      </c>
      <c r="K29" s="18">
        <v>2500</v>
      </c>
      <c r="L29" s="120"/>
      <c r="M29" s="119"/>
    </row>
    <row r="30" spans="1:13" ht="15.75">
      <c r="A30" s="96"/>
      <c r="B30" s="96"/>
      <c r="C30" s="96"/>
      <c r="D30" s="139"/>
      <c r="E30" s="119"/>
      <c r="F30" s="118"/>
      <c r="G30" s="118"/>
      <c r="H30" s="118"/>
      <c r="I30" s="118"/>
      <c r="J30" s="19" t="s">
        <v>21</v>
      </c>
      <c r="K30" s="20"/>
      <c r="L30" s="120"/>
      <c r="M30" s="119"/>
    </row>
    <row r="31" spans="1:13" ht="28.5" customHeight="1">
      <c r="A31" s="8" t="s">
        <v>30</v>
      </c>
      <c r="B31" s="95" t="s">
        <v>31</v>
      </c>
      <c r="C31" s="95"/>
      <c r="D31" s="95"/>
      <c r="E31" s="95"/>
      <c r="F31" s="32"/>
      <c r="G31" s="33"/>
      <c r="H31" s="33"/>
      <c r="I31" s="33"/>
      <c r="J31" s="34"/>
      <c r="K31" s="34"/>
      <c r="L31" s="33"/>
      <c r="M31" s="35"/>
    </row>
    <row r="32" spans="1:13" ht="15" customHeight="1">
      <c r="A32" s="96">
        <v>7</v>
      </c>
      <c r="B32" s="96">
        <v>600</v>
      </c>
      <c r="C32" s="96">
        <v>60014</v>
      </c>
      <c r="D32" s="139" t="s">
        <v>17</v>
      </c>
      <c r="E32" s="119" t="s">
        <v>32</v>
      </c>
      <c r="F32" s="118">
        <v>8672036</v>
      </c>
      <c r="G32" s="143">
        <f>H32+I32+K32+K33+K34+L32</f>
        <v>8114525</v>
      </c>
      <c r="H32" s="118">
        <v>359002</v>
      </c>
      <c r="I32" s="118">
        <v>171000</v>
      </c>
      <c r="J32" s="15" t="s">
        <v>18</v>
      </c>
      <c r="K32" s="16"/>
      <c r="L32" s="118">
        <v>7348202</v>
      </c>
      <c r="M32" s="119" t="s">
        <v>24</v>
      </c>
    </row>
    <row r="33" spans="1:13" ht="15.75">
      <c r="A33" s="96"/>
      <c r="B33" s="96"/>
      <c r="C33" s="96"/>
      <c r="D33" s="139"/>
      <c r="E33" s="119"/>
      <c r="F33" s="118"/>
      <c r="G33" s="143"/>
      <c r="H33" s="118"/>
      <c r="I33" s="118"/>
      <c r="J33" s="17" t="s">
        <v>20</v>
      </c>
      <c r="K33" s="39">
        <v>236321</v>
      </c>
      <c r="L33" s="118"/>
      <c r="M33" s="119"/>
    </row>
    <row r="34" spans="1:13" ht="15.75">
      <c r="A34" s="96"/>
      <c r="B34" s="96"/>
      <c r="C34" s="96"/>
      <c r="D34" s="139"/>
      <c r="E34" s="119"/>
      <c r="F34" s="118"/>
      <c r="G34" s="143"/>
      <c r="H34" s="118"/>
      <c r="I34" s="118"/>
      <c r="J34" s="19" t="s">
        <v>21</v>
      </c>
      <c r="K34" s="40"/>
      <c r="L34" s="118"/>
      <c r="M34" s="119"/>
    </row>
    <row r="35" spans="1:13" ht="15" customHeight="1">
      <c r="A35" s="96">
        <v>8</v>
      </c>
      <c r="B35" s="96">
        <v>600</v>
      </c>
      <c r="C35" s="96">
        <v>60014</v>
      </c>
      <c r="D35" s="139" t="s">
        <v>17</v>
      </c>
      <c r="E35" s="119" t="s">
        <v>33</v>
      </c>
      <c r="F35" s="118">
        <v>9295836</v>
      </c>
      <c r="G35" s="143">
        <f>H35+I35+K35+K36+K37+L35</f>
        <v>9205556</v>
      </c>
      <c r="H35" s="118"/>
      <c r="I35" s="118">
        <v>1281201</v>
      </c>
      <c r="J35" s="15" t="s">
        <v>18</v>
      </c>
      <c r="K35" s="16"/>
      <c r="L35" s="118">
        <v>7478353</v>
      </c>
      <c r="M35" s="119" t="s">
        <v>24</v>
      </c>
    </row>
    <row r="36" spans="1:13" ht="15.75">
      <c r="A36" s="96"/>
      <c r="B36" s="96"/>
      <c r="C36" s="96"/>
      <c r="D36" s="139"/>
      <c r="E36" s="119"/>
      <c r="F36" s="118"/>
      <c r="G36" s="143"/>
      <c r="H36" s="118"/>
      <c r="I36" s="118"/>
      <c r="J36" s="17" t="s">
        <v>20</v>
      </c>
      <c r="K36" s="39">
        <v>446002</v>
      </c>
      <c r="L36" s="118"/>
      <c r="M36" s="119"/>
    </row>
    <row r="37" spans="1:13" ht="15.75">
      <c r="A37" s="96"/>
      <c r="B37" s="96"/>
      <c r="C37" s="96"/>
      <c r="D37" s="139"/>
      <c r="E37" s="119"/>
      <c r="F37" s="118"/>
      <c r="G37" s="143"/>
      <c r="H37" s="118"/>
      <c r="I37" s="118"/>
      <c r="J37" s="19" t="s">
        <v>21</v>
      </c>
      <c r="K37" s="40"/>
      <c r="L37" s="118"/>
      <c r="M37" s="119"/>
    </row>
    <row r="38" spans="1:13" ht="15" customHeight="1">
      <c r="A38" s="96">
        <v>9</v>
      </c>
      <c r="B38" s="96">
        <v>600</v>
      </c>
      <c r="C38" s="96">
        <v>60014</v>
      </c>
      <c r="D38" s="139" t="s">
        <v>29</v>
      </c>
      <c r="E38" s="119" t="s">
        <v>34</v>
      </c>
      <c r="F38" s="118">
        <v>4228200</v>
      </c>
      <c r="G38" s="118">
        <f>H38+I38+K38+K39+K40+L38</f>
        <v>4228200</v>
      </c>
      <c r="H38" s="118"/>
      <c r="I38" s="118">
        <v>1112500</v>
      </c>
      <c r="J38" s="15" t="s">
        <v>18</v>
      </c>
      <c r="K38" s="21">
        <v>2003200</v>
      </c>
      <c r="L38" s="120"/>
      <c r="M38" s="119" t="s">
        <v>19</v>
      </c>
    </row>
    <row r="39" spans="1:13" ht="15.75">
      <c r="A39" s="96"/>
      <c r="B39" s="96"/>
      <c r="C39" s="96"/>
      <c r="D39" s="139"/>
      <c r="E39" s="119"/>
      <c r="F39" s="118"/>
      <c r="G39" s="118"/>
      <c r="H39" s="118"/>
      <c r="I39" s="118"/>
      <c r="J39" s="17" t="s">
        <v>20</v>
      </c>
      <c r="K39" s="22">
        <v>1112500</v>
      </c>
      <c r="L39" s="120"/>
      <c r="M39" s="119"/>
    </row>
    <row r="40" spans="1:13" ht="15.75">
      <c r="A40" s="96"/>
      <c r="B40" s="96"/>
      <c r="C40" s="96"/>
      <c r="D40" s="139"/>
      <c r="E40" s="119"/>
      <c r="F40" s="118"/>
      <c r="G40" s="118"/>
      <c r="H40" s="118"/>
      <c r="I40" s="118"/>
      <c r="J40" s="19" t="s">
        <v>21</v>
      </c>
      <c r="K40" s="23"/>
      <c r="L40" s="120"/>
      <c r="M40" s="119"/>
    </row>
    <row r="41" spans="1:13" ht="15" customHeight="1">
      <c r="A41" s="96">
        <v>10</v>
      </c>
      <c r="B41" s="96">
        <v>600</v>
      </c>
      <c r="C41" s="96">
        <v>60014</v>
      </c>
      <c r="D41" s="139" t="s">
        <v>29</v>
      </c>
      <c r="E41" s="119" t="s">
        <v>35</v>
      </c>
      <c r="F41" s="118">
        <v>2416000</v>
      </c>
      <c r="G41" s="118">
        <f>H41+I41+K41+K42+K43+L41</f>
        <v>2416000</v>
      </c>
      <c r="H41" s="118">
        <v>4000</v>
      </c>
      <c r="I41" s="118">
        <v>600000</v>
      </c>
      <c r="J41" s="15" t="s">
        <v>18</v>
      </c>
      <c r="K41" s="16">
        <v>1208000</v>
      </c>
      <c r="L41" s="118"/>
      <c r="M41" s="89" t="s">
        <v>24</v>
      </c>
    </row>
    <row r="42" spans="1:13" ht="15.75">
      <c r="A42" s="96"/>
      <c r="B42" s="96"/>
      <c r="C42" s="96"/>
      <c r="D42" s="139"/>
      <c r="E42" s="119"/>
      <c r="F42" s="118"/>
      <c r="G42" s="118"/>
      <c r="H42" s="118"/>
      <c r="I42" s="118"/>
      <c r="J42" s="17" t="s">
        <v>20</v>
      </c>
      <c r="K42" s="39">
        <v>604000</v>
      </c>
      <c r="L42" s="118"/>
      <c r="M42" s="89"/>
    </row>
    <row r="43" spans="1:13" ht="15.75">
      <c r="A43" s="96"/>
      <c r="B43" s="96"/>
      <c r="C43" s="96"/>
      <c r="D43" s="139"/>
      <c r="E43" s="119"/>
      <c r="F43" s="118"/>
      <c r="G43" s="118"/>
      <c r="H43" s="118"/>
      <c r="I43" s="118"/>
      <c r="J43" s="19" t="s">
        <v>21</v>
      </c>
      <c r="K43" s="40"/>
      <c r="L43" s="118"/>
      <c r="M43" s="89"/>
    </row>
    <row r="44" spans="1:13" ht="15" customHeight="1">
      <c r="A44" s="96">
        <v>11</v>
      </c>
      <c r="B44" s="96">
        <v>600</v>
      </c>
      <c r="C44" s="96">
        <v>60014</v>
      </c>
      <c r="D44" s="139" t="s">
        <v>29</v>
      </c>
      <c r="E44" s="119" t="s">
        <v>36</v>
      </c>
      <c r="F44" s="118">
        <v>350000</v>
      </c>
      <c r="G44" s="118">
        <f>H44+I44+K44+K45+K46+L44</f>
        <v>350000</v>
      </c>
      <c r="H44" s="118"/>
      <c r="I44" s="118">
        <v>280000</v>
      </c>
      <c r="J44" s="15" t="s">
        <v>18</v>
      </c>
      <c r="K44" s="41"/>
      <c r="L44" s="118"/>
      <c r="M44" s="119" t="s">
        <v>19</v>
      </c>
    </row>
    <row r="45" spans="1:19" ht="15.75">
      <c r="A45" s="96"/>
      <c r="B45" s="96"/>
      <c r="C45" s="96"/>
      <c r="D45" s="139"/>
      <c r="E45" s="119"/>
      <c r="F45" s="118"/>
      <c r="G45" s="118"/>
      <c r="H45" s="118"/>
      <c r="I45" s="118"/>
      <c r="J45" s="17" t="s">
        <v>20</v>
      </c>
      <c r="K45" s="39">
        <v>70000</v>
      </c>
      <c r="L45" s="118"/>
      <c r="M45" s="119"/>
      <c r="S45" s="42"/>
    </row>
    <row r="46" spans="1:13" ht="15.75">
      <c r="A46" s="96"/>
      <c r="B46" s="96"/>
      <c r="C46" s="96"/>
      <c r="D46" s="139"/>
      <c r="E46" s="119"/>
      <c r="F46" s="118"/>
      <c r="G46" s="118"/>
      <c r="H46" s="118"/>
      <c r="I46" s="118"/>
      <c r="J46" s="19" t="s">
        <v>21</v>
      </c>
      <c r="K46" s="40"/>
      <c r="L46" s="118"/>
      <c r="M46" s="119"/>
    </row>
    <row r="47" spans="1:13" s="44" customFormat="1" ht="15" customHeight="1">
      <c r="A47" s="96">
        <v>12</v>
      </c>
      <c r="B47" s="96">
        <v>600</v>
      </c>
      <c r="C47" s="96">
        <v>60014</v>
      </c>
      <c r="D47" s="139" t="s">
        <v>29</v>
      </c>
      <c r="E47" s="119" t="s">
        <v>37</v>
      </c>
      <c r="F47" s="118">
        <v>1474000</v>
      </c>
      <c r="G47" s="118">
        <f>H47+I47+K47+K48+K49+L47</f>
        <v>1438600</v>
      </c>
      <c r="H47" s="118">
        <v>737000</v>
      </c>
      <c r="I47" s="118"/>
      <c r="J47" s="15" t="s">
        <v>18</v>
      </c>
      <c r="K47" s="41">
        <v>701600</v>
      </c>
      <c r="L47" s="133"/>
      <c r="M47" s="119" t="s">
        <v>19</v>
      </c>
    </row>
    <row r="48" spans="1:13" s="44" customFormat="1" ht="15.75">
      <c r="A48" s="96"/>
      <c r="B48" s="96"/>
      <c r="C48" s="96"/>
      <c r="D48" s="139"/>
      <c r="E48" s="119"/>
      <c r="F48" s="118"/>
      <c r="G48" s="118"/>
      <c r="H48" s="118"/>
      <c r="I48" s="118"/>
      <c r="J48" s="17" t="s">
        <v>20</v>
      </c>
      <c r="K48" s="45"/>
      <c r="L48" s="133"/>
      <c r="M48" s="119"/>
    </row>
    <row r="49" spans="1:13" s="44" customFormat="1" ht="15.75">
      <c r="A49" s="96"/>
      <c r="B49" s="96"/>
      <c r="C49" s="96"/>
      <c r="D49" s="139"/>
      <c r="E49" s="119"/>
      <c r="F49" s="118"/>
      <c r="G49" s="118"/>
      <c r="H49" s="118"/>
      <c r="I49" s="118"/>
      <c r="J49" s="19" t="s">
        <v>21</v>
      </c>
      <c r="K49" s="46"/>
      <c r="L49" s="133"/>
      <c r="M49" s="119"/>
    </row>
    <row r="50" spans="1:13" s="44" customFormat="1" ht="15.75">
      <c r="A50" s="198">
        <v>13</v>
      </c>
      <c r="B50" s="198">
        <v>600</v>
      </c>
      <c r="C50" s="198">
        <v>60014</v>
      </c>
      <c r="D50" s="199" t="s">
        <v>23</v>
      </c>
      <c r="E50" s="130" t="s">
        <v>105</v>
      </c>
      <c r="F50" s="91">
        <v>441400</v>
      </c>
      <c r="G50" s="91">
        <v>441400</v>
      </c>
      <c r="H50" s="91"/>
      <c r="I50" s="91"/>
      <c r="J50" s="81" t="s">
        <v>18</v>
      </c>
      <c r="K50" s="82"/>
      <c r="L50" s="91"/>
      <c r="M50" s="130" t="s">
        <v>40</v>
      </c>
    </row>
    <row r="51" spans="1:13" s="44" customFormat="1" ht="15.75">
      <c r="A51" s="200"/>
      <c r="B51" s="200"/>
      <c r="C51" s="200"/>
      <c r="D51" s="201"/>
      <c r="E51" s="131"/>
      <c r="F51" s="92"/>
      <c r="G51" s="92"/>
      <c r="H51" s="92"/>
      <c r="I51" s="92"/>
      <c r="J51" s="52" t="s">
        <v>20</v>
      </c>
      <c r="K51" s="45">
        <v>441400</v>
      </c>
      <c r="L51" s="92"/>
      <c r="M51" s="131"/>
    </row>
    <row r="52" spans="1:13" s="44" customFormat="1" ht="15.75">
      <c r="A52" s="202"/>
      <c r="B52" s="202"/>
      <c r="C52" s="202"/>
      <c r="D52" s="203"/>
      <c r="E52" s="132"/>
      <c r="F52" s="93"/>
      <c r="G52" s="93"/>
      <c r="H52" s="93"/>
      <c r="I52" s="93"/>
      <c r="J52" s="83" t="s">
        <v>21</v>
      </c>
      <c r="K52" s="46"/>
      <c r="L52" s="93"/>
      <c r="M52" s="132"/>
    </row>
    <row r="53" spans="1:13" s="44" customFormat="1" ht="45" customHeight="1">
      <c r="A53" s="8">
        <v>14</v>
      </c>
      <c r="B53" s="8">
        <v>600</v>
      </c>
      <c r="C53" s="8">
        <v>60014</v>
      </c>
      <c r="D53" s="12" t="s">
        <v>23</v>
      </c>
      <c r="E53" s="13" t="s">
        <v>82</v>
      </c>
      <c r="F53" s="14">
        <v>622237</v>
      </c>
      <c r="G53" s="14">
        <v>622237</v>
      </c>
      <c r="H53" s="14"/>
      <c r="I53" s="14">
        <v>622237</v>
      </c>
      <c r="J53" s="19"/>
      <c r="K53" s="46"/>
      <c r="L53" s="43"/>
      <c r="M53" s="13" t="s">
        <v>40</v>
      </c>
    </row>
    <row r="54" spans="1:13" ht="39" customHeight="1">
      <c r="A54" s="144" t="s">
        <v>38</v>
      </c>
      <c r="B54" s="144"/>
      <c r="C54" s="144"/>
      <c r="D54" s="144"/>
      <c r="E54" s="144"/>
      <c r="F54" s="47">
        <f>SUM(F12:F53)</f>
        <v>72787719.53</v>
      </c>
      <c r="G54" s="47">
        <f>SUM(G12:G53)</f>
        <v>58496560</v>
      </c>
      <c r="H54" s="47">
        <f>SUM(H12:H53)</f>
        <v>1239515</v>
      </c>
      <c r="I54" s="47">
        <f>SUM(I12:I53)</f>
        <v>15313180</v>
      </c>
      <c r="J54" s="48"/>
      <c r="K54" s="49">
        <f>SUM(K12:K49)</f>
        <v>8376444</v>
      </c>
      <c r="L54" s="47">
        <f>SUM(L12:L49)</f>
        <v>33126021</v>
      </c>
      <c r="M54" s="50"/>
    </row>
    <row r="55" spans="1:13" ht="15" customHeight="1">
      <c r="A55" s="96">
        <v>15</v>
      </c>
      <c r="B55" s="96">
        <v>630</v>
      </c>
      <c r="C55" s="96">
        <v>63003</v>
      </c>
      <c r="D55" s="139" t="s">
        <v>17</v>
      </c>
      <c r="E55" s="119" t="s">
        <v>39</v>
      </c>
      <c r="F55" s="118">
        <f>1204064</f>
        <v>1204064</v>
      </c>
      <c r="G55" s="118">
        <f>H55+I55+L55+K55+K56+K57</f>
        <v>1155520</v>
      </c>
      <c r="H55" s="118">
        <v>162358</v>
      </c>
      <c r="I55" s="118"/>
      <c r="J55" s="15"/>
      <c r="K55" s="16"/>
      <c r="L55" s="118">
        <v>993162</v>
      </c>
      <c r="M55" s="119" t="s">
        <v>40</v>
      </c>
    </row>
    <row r="56" spans="1:13" ht="15.75">
      <c r="A56" s="96"/>
      <c r="B56" s="96"/>
      <c r="C56" s="96"/>
      <c r="D56" s="139"/>
      <c r="E56" s="119"/>
      <c r="F56" s="118"/>
      <c r="G56" s="118"/>
      <c r="H56" s="118"/>
      <c r="I56" s="118"/>
      <c r="J56" s="17"/>
      <c r="K56" s="39"/>
      <c r="L56" s="118"/>
      <c r="M56" s="119"/>
    </row>
    <row r="57" spans="1:13" ht="15.75">
      <c r="A57" s="96"/>
      <c r="B57" s="96"/>
      <c r="C57" s="96"/>
      <c r="D57" s="139"/>
      <c r="E57" s="119"/>
      <c r="F57" s="118"/>
      <c r="G57" s="118"/>
      <c r="H57" s="118"/>
      <c r="I57" s="118"/>
      <c r="J57" s="19"/>
      <c r="K57" s="40"/>
      <c r="L57" s="118"/>
      <c r="M57" s="119"/>
    </row>
    <row r="58" spans="1:13" ht="15.75" customHeight="1">
      <c r="A58" s="96">
        <v>16</v>
      </c>
      <c r="B58" s="96">
        <v>700</v>
      </c>
      <c r="C58" s="96">
        <v>70005</v>
      </c>
      <c r="D58" s="145" t="s">
        <v>29</v>
      </c>
      <c r="E58" s="119" t="s">
        <v>41</v>
      </c>
      <c r="F58" s="118">
        <v>456000</v>
      </c>
      <c r="G58" s="120">
        <v>456000</v>
      </c>
      <c r="H58" s="118"/>
      <c r="I58" s="118">
        <v>456000</v>
      </c>
      <c r="J58" s="15"/>
      <c r="K58" s="16"/>
      <c r="L58" s="118"/>
      <c r="M58" s="119" t="s">
        <v>40</v>
      </c>
    </row>
    <row r="59" spans="1:13" ht="15.75">
      <c r="A59" s="96"/>
      <c r="B59" s="96"/>
      <c r="C59" s="96"/>
      <c r="D59" s="145"/>
      <c r="E59" s="119"/>
      <c r="F59" s="118"/>
      <c r="G59" s="120"/>
      <c r="H59" s="118"/>
      <c r="I59" s="118"/>
      <c r="J59" s="17"/>
      <c r="K59" s="39"/>
      <c r="L59" s="118"/>
      <c r="M59" s="119"/>
    </row>
    <row r="60" spans="1:13" ht="15.75">
      <c r="A60" s="96"/>
      <c r="B60" s="96"/>
      <c r="C60" s="96"/>
      <c r="D60" s="145"/>
      <c r="E60" s="119"/>
      <c r="F60" s="118"/>
      <c r="G60" s="120"/>
      <c r="H60" s="118"/>
      <c r="I60" s="118"/>
      <c r="J60" s="19"/>
      <c r="K60" s="40"/>
      <c r="L60" s="118"/>
      <c r="M60" s="119"/>
    </row>
    <row r="61" spans="1:13" ht="15.75" customHeight="1">
      <c r="A61" s="96">
        <v>17</v>
      </c>
      <c r="B61" s="96">
        <v>750</v>
      </c>
      <c r="C61" s="96">
        <v>75020</v>
      </c>
      <c r="D61" s="145" t="s">
        <v>29</v>
      </c>
      <c r="E61" s="119" t="s">
        <v>73</v>
      </c>
      <c r="F61" s="118">
        <v>130000</v>
      </c>
      <c r="G61" s="120">
        <f>H61+I61+L61</f>
        <v>130000</v>
      </c>
      <c r="H61" s="118">
        <v>130000</v>
      </c>
      <c r="I61" s="118"/>
      <c r="J61" s="15"/>
      <c r="K61" s="16"/>
      <c r="L61" s="146"/>
      <c r="M61" s="119" t="s">
        <v>40</v>
      </c>
    </row>
    <row r="62" spans="1:13" ht="15.75">
      <c r="A62" s="96"/>
      <c r="B62" s="96"/>
      <c r="C62" s="96"/>
      <c r="D62" s="145"/>
      <c r="E62" s="119"/>
      <c r="F62" s="118"/>
      <c r="G62" s="120"/>
      <c r="H62" s="118"/>
      <c r="I62" s="118"/>
      <c r="J62" s="17"/>
      <c r="K62" s="39"/>
      <c r="L62" s="147"/>
      <c r="M62" s="119"/>
    </row>
    <row r="63" spans="1:13" ht="15.75">
      <c r="A63" s="96"/>
      <c r="B63" s="96"/>
      <c r="C63" s="96"/>
      <c r="D63" s="145"/>
      <c r="E63" s="119"/>
      <c r="F63" s="118"/>
      <c r="G63" s="120"/>
      <c r="H63" s="118"/>
      <c r="I63" s="118"/>
      <c r="J63" s="19"/>
      <c r="K63" s="40"/>
      <c r="L63" s="148"/>
      <c r="M63" s="119"/>
    </row>
    <row r="64" spans="1:13" s="51" customFormat="1" ht="15" customHeight="1">
      <c r="A64" s="96">
        <v>18</v>
      </c>
      <c r="B64" s="96">
        <v>750</v>
      </c>
      <c r="C64" s="96">
        <v>75020</v>
      </c>
      <c r="D64" s="145" t="s">
        <v>17</v>
      </c>
      <c r="E64" s="119" t="s">
        <v>87</v>
      </c>
      <c r="F64" s="118">
        <v>955992</v>
      </c>
      <c r="G64" s="120">
        <f>K65+L64</f>
        <v>480032</v>
      </c>
      <c r="H64" s="121"/>
      <c r="I64" s="133"/>
      <c r="J64" s="15" t="s">
        <v>18</v>
      </c>
      <c r="K64" s="16"/>
      <c r="L64" s="118">
        <v>392032</v>
      </c>
      <c r="M64" s="119" t="s">
        <v>40</v>
      </c>
    </row>
    <row r="65" spans="1:13" s="51" customFormat="1" ht="15.75">
      <c r="A65" s="96"/>
      <c r="B65" s="96"/>
      <c r="C65" s="96"/>
      <c r="D65" s="145"/>
      <c r="E65" s="119"/>
      <c r="F65" s="118"/>
      <c r="G65" s="120"/>
      <c r="H65" s="122"/>
      <c r="I65" s="133"/>
      <c r="J65" s="17" t="s">
        <v>20</v>
      </c>
      <c r="K65" s="39">
        <v>88000</v>
      </c>
      <c r="L65" s="118"/>
      <c r="M65" s="119"/>
    </row>
    <row r="66" spans="1:13" s="51" customFormat="1" ht="15.75">
      <c r="A66" s="96"/>
      <c r="B66" s="96"/>
      <c r="C66" s="96"/>
      <c r="D66" s="145"/>
      <c r="E66" s="119"/>
      <c r="F66" s="118"/>
      <c r="G66" s="120"/>
      <c r="H66" s="123"/>
      <c r="I66" s="133"/>
      <c r="J66" s="19" t="s">
        <v>21</v>
      </c>
      <c r="K66" s="40"/>
      <c r="L66" s="118"/>
      <c r="M66" s="119"/>
    </row>
    <row r="67" spans="1:13" s="51" customFormat="1" ht="15.75">
      <c r="A67" s="97">
        <v>19</v>
      </c>
      <c r="B67" s="97">
        <v>750</v>
      </c>
      <c r="C67" s="97">
        <v>75020</v>
      </c>
      <c r="D67" s="111" t="s">
        <v>23</v>
      </c>
      <c r="E67" s="119" t="s">
        <v>42</v>
      </c>
      <c r="F67" s="85">
        <v>18217</v>
      </c>
      <c r="G67" s="120">
        <v>18217</v>
      </c>
      <c r="H67" s="118">
        <v>18217</v>
      </c>
      <c r="I67" s="91"/>
      <c r="J67" s="52"/>
      <c r="K67" s="45"/>
      <c r="L67" s="91"/>
      <c r="M67" s="119" t="s">
        <v>40</v>
      </c>
    </row>
    <row r="68" spans="1:13" s="51" customFormat="1" ht="15.75">
      <c r="A68" s="98"/>
      <c r="B68" s="98"/>
      <c r="C68" s="98"/>
      <c r="D68" s="112"/>
      <c r="E68" s="119"/>
      <c r="F68" s="86"/>
      <c r="G68" s="120"/>
      <c r="H68" s="118"/>
      <c r="I68" s="92"/>
      <c r="J68" s="52"/>
      <c r="K68" s="45"/>
      <c r="L68" s="92"/>
      <c r="M68" s="119"/>
    </row>
    <row r="69" spans="1:13" s="51" customFormat="1" ht="15.75">
      <c r="A69" s="99"/>
      <c r="B69" s="99"/>
      <c r="C69" s="99"/>
      <c r="D69" s="113"/>
      <c r="E69" s="119"/>
      <c r="F69" s="107"/>
      <c r="G69" s="120"/>
      <c r="H69" s="118"/>
      <c r="I69" s="93"/>
      <c r="J69" s="52"/>
      <c r="K69" s="45"/>
      <c r="L69" s="93"/>
      <c r="M69" s="119"/>
    </row>
    <row r="70" spans="1:13" ht="12.75" customHeight="1">
      <c r="A70" s="114">
        <v>20</v>
      </c>
      <c r="B70" s="114">
        <v>801</v>
      </c>
      <c r="C70" s="114">
        <v>80120</v>
      </c>
      <c r="D70" s="149" t="s">
        <v>29</v>
      </c>
      <c r="E70" s="95" t="s">
        <v>106</v>
      </c>
      <c r="F70" s="133">
        <v>8952089</v>
      </c>
      <c r="G70" s="134">
        <f>H70+I70+K70+K71+K72+L70</f>
        <v>1370000</v>
      </c>
      <c r="H70" s="94"/>
      <c r="I70" s="94">
        <v>1370000</v>
      </c>
      <c r="J70" s="81"/>
      <c r="K70" s="82"/>
      <c r="L70" s="133"/>
      <c r="M70" s="95" t="s">
        <v>40</v>
      </c>
    </row>
    <row r="71" spans="1:13" ht="12.75" customHeight="1">
      <c r="A71" s="114"/>
      <c r="B71" s="114"/>
      <c r="C71" s="114"/>
      <c r="D71" s="149"/>
      <c r="E71" s="95"/>
      <c r="F71" s="133"/>
      <c r="G71" s="134"/>
      <c r="H71" s="94"/>
      <c r="I71" s="94"/>
      <c r="J71" s="52"/>
      <c r="K71" s="45"/>
      <c r="L71" s="133"/>
      <c r="M71" s="95"/>
    </row>
    <row r="72" spans="1:13" ht="51.75" customHeight="1">
      <c r="A72" s="114"/>
      <c r="B72" s="114"/>
      <c r="C72" s="114"/>
      <c r="D72" s="149"/>
      <c r="E72" s="95"/>
      <c r="F72" s="133"/>
      <c r="G72" s="134"/>
      <c r="H72" s="94"/>
      <c r="I72" s="94"/>
      <c r="J72" s="83"/>
      <c r="K72" s="46"/>
      <c r="L72" s="133"/>
      <c r="M72" s="95"/>
    </row>
    <row r="73" spans="1:13" ht="15.75" customHeight="1">
      <c r="A73" s="96">
        <v>21</v>
      </c>
      <c r="B73" s="96">
        <v>801</v>
      </c>
      <c r="C73" s="96">
        <v>80130</v>
      </c>
      <c r="D73" s="139" t="s">
        <v>29</v>
      </c>
      <c r="E73" s="119" t="s">
        <v>43</v>
      </c>
      <c r="F73" s="118">
        <v>2897656</v>
      </c>
      <c r="G73" s="150">
        <f>H73+I73+K73+K74+K75+L73</f>
        <v>136108</v>
      </c>
      <c r="H73" s="120">
        <v>136108</v>
      </c>
      <c r="I73" s="120"/>
      <c r="J73" s="15"/>
      <c r="K73" s="16"/>
      <c r="L73" s="118"/>
      <c r="M73" s="119" t="s">
        <v>40</v>
      </c>
    </row>
    <row r="74" spans="1:13" ht="15.75" customHeight="1">
      <c r="A74" s="96"/>
      <c r="B74" s="96"/>
      <c r="C74" s="96"/>
      <c r="D74" s="139"/>
      <c r="E74" s="119"/>
      <c r="F74" s="118"/>
      <c r="G74" s="150"/>
      <c r="H74" s="120"/>
      <c r="I74" s="120"/>
      <c r="J74" s="17"/>
      <c r="K74" s="39"/>
      <c r="L74" s="118"/>
      <c r="M74" s="119"/>
    </row>
    <row r="75" spans="1:13" ht="16.5" customHeight="1">
      <c r="A75" s="96"/>
      <c r="B75" s="96"/>
      <c r="C75" s="96"/>
      <c r="D75" s="139"/>
      <c r="E75" s="119"/>
      <c r="F75" s="118"/>
      <c r="G75" s="150"/>
      <c r="H75" s="120"/>
      <c r="I75" s="120"/>
      <c r="J75" s="19"/>
      <c r="K75" s="40"/>
      <c r="L75" s="118"/>
      <c r="M75" s="119"/>
    </row>
    <row r="76" spans="1:13" ht="15.75" customHeight="1">
      <c r="A76" s="96">
        <v>22</v>
      </c>
      <c r="B76" s="96">
        <v>801</v>
      </c>
      <c r="C76" s="96">
        <v>80130</v>
      </c>
      <c r="D76" s="139" t="s">
        <v>29</v>
      </c>
      <c r="E76" s="119" t="s">
        <v>44</v>
      </c>
      <c r="F76" s="118">
        <v>271188</v>
      </c>
      <c r="G76" s="150">
        <f>H76+I76+K76+K77+K78+L76</f>
        <v>271188</v>
      </c>
      <c r="H76" s="120">
        <v>271188</v>
      </c>
      <c r="I76" s="120"/>
      <c r="J76" s="15"/>
      <c r="K76" s="41"/>
      <c r="L76" s="118"/>
      <c r="M76" s="119" t="s">
        <v>40</v>
      </c>
    </row>
    <row r="77" spans="1:13" ht="15.75" customHeight="1">
      <c r="A77" s="96"/>
      <c r="B77" s="96"/>
      <c r="C77" s="96"/>
      <c r="D77" s="139"/>
      <c r="E77" s="119"/>
      <c r="F77" s="118"/>
      <c r="G77" s="150"/>
      <c r="H77" s="120"/>
      <c r="I77" s="120"/>
      <c r="J77" s="17"/>
      <c r="K77" s="39"/>
      <c r="L77" s="118"/>
      <c r="M77" s="119"/>
    </row>
    <row r="78" spans="1:13" ht="15.75">
      <c r="A78" s="96"/>
      <c r="B78" s="96"/>
      <c r="C78" s="96"/>
      <c r="D78" s="139"/>
      <c r="E78" s="119"/>
      <c r="F78" s="118"/>
      <c r="G78" s="150"/>
      <c r="H78" s="120"/>
      <c r="I78" s="120"/>
      <c r="J78" s="17"/>
      <c r="K78" s="39"/>
      <c r="L78" s="118"/>
      <c r="M78" s="119"/>
    </row>
    <row r="79" spans="1:13" s="53" customFormat="1" ht="15" customHeight="1">
      <c r="A79" s="96">
        <v>23</v>
      </c>
      <c r="B79" s="96">
        <v>801</v>
      </c>
      <c r="C79" s="96">
        <v>80130</v>
      </c>
      <c r="D79" s="139" t="s">
        <v>29</v>
      </c>
      <c r="E79" s="119" t="s">
        <v>45</v>
      </c>
      <c r="F79" s="118">
        <v>200000</v>
      </c>
      <c r="G79" s="150">
        <v>200000</v>
      </c>
      <c r="H79" s="120"/>
      <c r="I79" s="151"/>
      <c r="J79" s="60" t="s">
        <v>18</v>
      </c>
      <c r="K79" s="61">
        <v>200000</v>
      </c>
      <c r="L79" s="152"/>
      <c r="M79" s="119" t="s">
        <v>40</v>
      </c>
    </row>
    <row r="80" spans="1:13" s="53" customFormat="1" ht="15.75">
      <c r="A80" s="96"/>
      <c r="B80" s="96"/>
      <c r="C80" s="96"/>
      <c r="D80" s="139"/>
      <c r="E80" s="119"/>
      <c r="F80" s="118"/>
      <c r="G80" s="150"/>
      <c r="H80" s="120"/>
      <c r="I80" s="151"/>
      <c r="J80" s="62" t="s">
        <v>20</v>
      </c>
      <c r="K80" s="63"/>
      <c r="L80" s="152"/>
      <c r="M80" s="119"/>
    </row>
    <row r="81" spans="1:13" s="53" customFormat="1" ht="15.75">
      <c r="A81" s="96"/>
      <c r="B81" s="96"/>
      <c r="C81" s="96"/>
      <c r="D81" s="139"/>
      <c r="E81" s="119"/>
      <c r="F81" s="118"/>
      <c r="G81" s="150"/>
      <c r="H81" s="120"/>
      <c r="I81" s="151"/>
      <c r="J81" s="64" t="s">
        <v>21</v>
      </c>
      <c r="K81" s="65"/>
      <c r="L81" s="152"/>
      <c r="M81" s="119"/>
    </row>
    <row r="82" spans="1:13" s="53" customFormat="1" ht="15.75">
      <c r="A82" s="97">
        <v>24</v>
      </c>
      <c r="B82" s="97">
        <v>801</v>
      </c>
      <c r="C82" s="97">
        <v>80130</v>
      </c>
      <c r="D82" s="115" t="s">
        <v>29</v>
      </c>
      <c r="E82" s="89" t="s">
        <v>76</v>
      </c>
      <c r="F82" s="85">
        <v>210000</v>
      </c>
      <c r="G82" s="180">
        <f>H82+I82+K82+K83+K84+L82</f>
        <v>210000</v>
      </c>
      <c r="H82" s="177">
        <v>210000</v>
      </c>
      <c r="I82" s="177"/>
      <c r="J82" s="17"/>
      <c r="K82" s="39"/>
      <c r="L82" s="85"/>
      <c r="M82" s="89" t="s">
        <v>77</v>
      </c>
    </row>
    <row r="83" spans="1:13" s="53" customFormat="1" ht="15.75">
      <c r="A83" s="98"/>
      <c r="B83" s="98"/>
      <c r="C83" s="98"/>
      <c r="D83" s="116"/>
      <c r="E83" s="90"/>
      <c r="F83" s="86"/>
      <c r="G83" s="181"/>
      <c r="H83" s="178"/>
      <c r="I83" s="178"/>
      <c r="J83" s="17"/>
      <c r="K83" s="39"/>
      <c r="L83" s="86"/>
      <c r="M83" s="90"/>
    </row>
    <row r="84" spans="1:13" s="53" customFormat="1" ht="15.75">
      <c r="A84" s="99"/>
      <c r="B84" s="99"/>
      <c r="C84" s="99"/>
      <c r="D84" s="117"/>
      <c r="E84" s="84"/>
      <c r="F84" s="107"/>
      <c r="G84" s="182"/>
      <c r="H84" s="179"/>
      <c r="I84" s="179"/>
      <c r="J84" s="19"/>
      <c r="K84" s="40"/>
      <c r="L84" s="107"/>
      <c r="M84" s="84"/>
    </row>
    <row r="85" spans="1:13" s="53" customFormat="1" ht="15.75">
      <c r="A85" s="97">
        <v>25</v>
      </c>
      <c r="B85" s="97">
        <v>801</v>
      </c>
      <c r="C85" s="97">
        <v>80130</v>
      </c>
      <c r="D85" s="115" t="s">
        <v>29</v>
      </c>
      <c r="E85" s="89" t="s">
        <v>80</v>
      </c>
      <c r="F85" s="85">
        <v>9500</v>
      </c>
      <c r="G85" s="180">
        <f>H85+I85+K85+K86+K87+L85</f>
        <v>9500</v>
      </c>
      <c r="H85" s="183">
        <v>9500</v>
      </c>
      <c r="I85" s="177"/>
      <c r="J85" s="17"/>
      <c r="K85" s="39"/>
      <c r="L85" s="85"/>
      <c r="M85" s="89" t="s">
        <v>24</v>
      </c>
    </row>
    <row r="86" spans="1:13" s="53" customFormat="1" ht="15.75">
      <c r="A86" s="98"/>
      <c r="B86" s="98"/>
      <c r="C86" s="98"/>
      <c r="D86" s="116"/>
      <c r="E86" s="90"/>
      <c r="F86" s="86"/>
      <c r="G86" s="181"/>
      <c r="H86" s="184"/>
      <c r="I86" s="178"/>
      <c r="J86" s="17"/>
      <c r="K86" s="39"/>
      <c r="L86" s="86"/>
      <c r="M86" s="90"/>
    </row>
    <row r="87" spans="1:13" s="53" customFormat="1" ht="15.75">
      <c r="A87" s="99"/>
      <c r="B87" s="99"/>
      <c r="C87" s="99"/>
      <c r="D87" s="117"/>
      <c r="E87" s="84"/>
      <c r="F87" s="107"/>
      <c r="G87" s="182"/>
      <c r="H87" s="185"/>
      <c r="I87" s="179"/>
      <c r="J87" s="17"/>
      <c r="K87" s="39"/>
      <c r="L87" s="107"/>
      <c r="M87" s="84"/>
    </row>
    <row r="88" spans="1:13" s="51" customFormat="1" ht="15" customHeight="1">
      <c r="A88" s="114">
        <v>26</v>
      </c>
      <c r="B88" s="114">
        <v>851</v>
      </c>
      <c r="C88" s="114">
        <v>85111</v>
      </c>
      <c r="D88" s="149" t="s">
        <v>71</v>
      </c>
      <c r="E88" s="95" t="s">
        <v>104</v>
      </c>
      <c r="F88" s="133">
        <v>112348980</v>
      </c>
      <c r="G88" s="133">
        <f>H88+I88+K88+K89+K90+L88</f>
        <v>12017080</v>
      </c>
      <c r="H88" s="133">
        <v>905080</v>
      </c>
      <c r="I88" s="188">
        <v>1880000</v>
      </c>
      <c r="J88" s="189"/>
      <c r="K88" s="190"/>
      <c r="L88" s="191">
        <v>9232000</v>
      </c>
      <c r="M88" s="95" t="s">
        <v>40</v>
      </c>
    </row>
    <row r="89" spans="1:13" s="51" customFormat="1" ht="15.75">
      <c r="A89" s="114"/>
      <c r="B89" s="114"/>
      <c r="C89" s="114"/>
      <c r="D89" s="149"/>
      <c r="E89" s="95"/>
      <c r="F89" s="133"/>
      <c r="G89" s="133"/>
      <c r="H89" s="133"/>
      <c r="I89" s="188"/>
      <c r="J89" s="192"/>
      <c r="K89" s="193"/>
      <c r="L89" s="191"/>
      <c r="M89" s="95"/>
    </row>
    <row r="90" spans="1:13" s="51" customFormat="1" ht="15.75">
      <c r="A90" s="114"/>
      <c r="B90" s="114"/>
      <c r="C90" s="114"/>
      <c r="D90" s="149"/>
      <c r="E90" s="95"/>
      <c r="F90" s="133"/>
      <c r="G90" s="133"/>
      <c r="H90" s="133"/>
      <c r="I90" s="194"/>
      <c r="J90" s="195"/>
      <c r="K90" s="196"/>
      <c r="L90" s="197"/>
      <c r="M90" s="95"/>
    </row>
    <row r="91" spans="1:13" ht="15.75">
      <c r="A91" s="97">
        <v>27</v>
      </c>
      <c r="B91" s="97">
        <v>852</v>
      </c>
      <c r="C91" s="97">
        <v>85202</v>
      </c>
      <c r="D91" s="115" t="s">
        <v>29</v>
      </c>
      <c r="E91" s="89" t="s">
        <v>90</v>
      </c>
      <c r="F91" s="85">
        <v>20000</v>
      </c>
      <c r="G91" s="85">
        <f>H91+I91+K91+K92+K93+L91</f>
        <v>20000</v>
      </c>
      <c r="H91" s="108">
        <v>20000</v>
      </c>
      <c r="I91" s="103"/>
      <c r="J91" s="69"/>
      <c r="K91" s="69"/>
      <c r="L91" s="103"/>
      <c r="M91" s="106" t="s">
        <v>91</v>
      </c>
    </row>
    <row r="92" spans="1:13" ht="15.75">
      <c r="A92" s="98"/>
      <c r="B92" s="98"/>
      <c r="C92" s="98"/>
      <c r="D92" s="116"/>
      <c r="E92" s="90"/>
      <c r="F92" s="86"/>
      <c r="G92" s="86"/>
      <c r="H92" s="109"/>
      <c r="I92" s="104"/>
      <c r="J92" s="69"/>
      <c r="K92" s="69"/>
      <c r="L92" s="104"/>
      <c r="M92" s="87"/>
    </row>
    <row r="93" spans="1:13" ht="15.75">
      <c r="A93" s="99"/>
      <c r="B93" s="99"/>
      <c r="C93" s="99"/>
      <c r="D93" s="117"/>
      <c r="E93" s="84"/>
      <c r="F93" s="107"/>
      <c r="G93" s="107"/>
      <c r="H93" s="110"/>
      <c r="I93" s="105"/>
      <c r="J93" s="69"/>
      <c r="K93" s="69"/>
      <c r="L93" s="105"/>
      <c r="M93" s="88"/>
    </row>
    <row r="94" spans="1:13" ht="15.75">
      <c r="A94" s="97">
        <v>28</v>
      </c>
      <c r="B94" s="97">
        <v>854</v>
      </c>
      <c r="C94" s="97">
        <v>85417</v>
      </c>
      <c r="D94" s="115" t="s">
        <v>29</v>
      </c>
      <c r="E94" s="89" t="s">
        <v>81</v>
      </c>
      <c r="F94" s="91">
        <f>G94</f>
        <v>21015</v>
      </c>
      <c r="G94" s="91">
        <f>H94+I94+K94+K95+K96+L94</f>
        <v>21015</v>
      </c>
      <c r="H94" s="91">
        <f>9015+12000</f>
        <v>21015</v>
      </c>
      <c r="I94" s="109"/>
      <c r="J94" s="66"/>
      <c r="K94" s="61"/>
      <c r="L94" s="186"/>
      <c r="M94" s="89" t="s">
        <v>24</v>
      </c>
    </row>
    <row r="95" spans="1:13" ht="15.75">
      <c r="A95" s="98"/>
      <c r="B95" s="98"/>
      <c r="C95" s="98"/>
      <c r="D95" s="116"/>
      <c r="E95" s="90"/>
      <c r="F95" s="92"/>
      <c r="G95" s="92"/>
      <c r="H95" s="92"/>
      <c r="I95" s="109"/>
      <c r="J95" s="62"/>
      <c r="K95" s="63"/>
      <c r="L95" s="186"/>
      <c r="M95" s="90"/>
    </row>
    <row r="96" spans="1:13" ht="15.75">
      <c r="A96" s="99"/>
      <c r="B96" s="99"/>
      <c r="C96" s="99"/>
      <c r="D96" s="117"/>
      <c r="E96" s="84"/>
      <c r="F96" s="93"/>
      <c r="G96" s="93"/>
      <c r="H96" s="93"/>
      <c r="I96" s="110"/>
      <c r="J96" s="64"/>
      <c r="K96" s="65"/>
      <c r="L96" s="187"/>
      <c r="M96" s="84"/>
    </row>
    <row r="97" spans="1:13" ht="15" customHeight="1">
      <c r="A97" s="96">
        <v>29</v>
      </c>
      <c r="B97" s="96">
        <v>853</v>
      </c>
      <c r="C97" s="96">
        <v>85333</v>
      </c>
      <c r="D97" s="139" t="s">
        <v>29</v>
      </c>
      <c r="E97" s="119" t="s">
        <v>46</v>
      </c>
      <c r="F97" s="118">
        <v>370000</v>
      </c>
      <c r="G97" s="120">
        <f>H97+I97+K97+K98+K99+L97</f>
        <v>370000</v>
      </c>
      <c r="H97" s="118">
        <v>370000</v>
      </c>
      <c r="I97" s="118"/>
      <c r="J97" s="17"/>
      <c r="K97" s="39"/>
      <c r="L97" s="118"/>
      <c r="M97" s="119" t="s">
        <v>40</v>
      </c>
    </row>
    <row r="98" spans="1:13" ht="15.75">
      <c r="A98" s="96"/>
      <c r="B98" s="96"/>
      <c r="C98" s="96"/>
      <c r="D98" s="139"/>
      <c r="E98" s="119"/>
      <c r="F98" s="118"/>
      <c r="G98" s="120"/>
      <c r="H98" s="118"/>
      <c r="I98" s="118"/>
      <c r="J98" s="17"/>
      <c r="K98" s="39"/>
      <c r="L98" s="118"/>
      <c r="M98" s="119"/>
    </row>
    <row r="99" spans="1:13" ht="15.75">
      <c r="A99" s="96"/>
      <c r="B99" s="96"/>
      <c r="C99" s="96"/>
      <c r="D99" s="139"/>
      <c r="E99" s="119"/>
      <c r="F99" s="118"/>
      <c r="G99" s="120"/>
      <c r="H99" s="118"/>
      <c r="I99" s="118"/>
      <c r="J99" s="17"/>
      <c r="K99" s="39"/>
      <c r="L99" s="118"/>
      <c r="M99" s="119"/>
    </row>
    <row r="100" spans="1:13" ht="15.75">
      <c r="A100" s="97">
        <v>30</v>
      </c>
      <c r="B100" s="97">
        <v>900</v>
      </c>
      <c r="C100" s="97">
        <v>90095</v>
      </c>
      <c r="D100" s="100" t="s">
        <v>29</v>
      </c>
      <c r="E100" s="95" t="s">
        <v>100</v>
      </c>
      <c r="F100" s="91">
        <v>69600</v>
      </c>
      <c r="G100" s="94">
        <f>H100+I100+K100+K101+K102+L100</f>
        <v>69600</v>
      </c>
      <c r="H100" s="91">
        <v>69600</v>
      </c>
      <c r="I100" s="91"/>
      <c r="J100" s="52"/>
      <c r="K100" s="45"/>
      <c r="L100" s="91"/>
      <c r="M100" s="130" t="s">
        <v>98</v>
      </c>
    </row>
    <row r="101" spans="1:13" ht="15.75">
      <c r="A101" s="98"/>
      <c r="B101" s="98"/>
      <c r="C101" s="98"/>
      <c r="D101" s="101"/>
      <c r="E101" s="95"/>
      <c r="F101" s="92"/>
      <c r="G101" s="94"/>
      <c r="H101" s="92"/>
      <c r="I101" s="92"/>
      <c r="J101" s="52"/>
      <c r="K101" s="45"/>
      <c r="L101" s="92"/>
      <c r="M101" s="131"/>
    </row>
    <row r="102" spans="1:13" ht="15.75">
      <c r="A102" s="99"/>
      <c r="B102" s="99"/>
      <c r="C102" s="99"/>
      <c r="D102" s="102"/>
      <c r="E102" s="95"/>
      <c r="F102" s="93"/>
      <c r="G102" s="94"/>
      <c r="H102" s="93"/>
      <c r="I102" s="93"/>
      <c r="J102" s="52"/>
      <c r="K102" s="45"/>
      <c r="L102" s="93"/>
      <c r="M102" s="132"/>
    </row>
    <row r="103" spans="1:13" ht="15.75">
      <c r="A103" s="96">
        <v>31</v>
      </c>
      <c r="B103" s="97">
        <v>900</v>
      </c>
      <c r="C103" s="97">
        <v>90095</v>
      </c>
      <c r="D103" s="100" t="s">
        <v>29</v>
      </c>
      <c r="E103" s="95" t="s">
        <v>99</v>
      </c>
      <c r="F103" s="91">
        <v>25000</v>
      </c>
      <c r="G103" s="94">
        <f>H103+I103+K103+K104+K105+L103</f>
        <v>25000</v>
      </c>
      <c r="H103" s="91">
        <v>25000</v>
      </c>
      <c r="I103" s="91"/>
      <c r="J103" s="52"/>
      <c r="K103" s="45"/>
      <c r="L103" s="91"/>
      <c r="M103" s="130" t="s">
        <v>97</v>
      </c>
    </row>
    <row r="104" spans="1:13" ht="15.75">
      <c r="A104" s="96"/>
      <c r="B104" s="98"/>
      <c r="C104" s="98"/>
      <c r="D104" s="101"/>
      <c r="E104" s="95"/>
      <c r="F104" s="92"/>
      <c r="G104" s="94"/>
      <c r="H104" s="92"/>
      <c r="I104" s="92"/>
      <c r="J104" s="52"/>
      <c r="K104" s="45"/>
      <c r="L104" s="92"/>
      <c r="M104" s="131"/>
    </row>
    <row r="105" spans="1:13" ht="15.75">
      <c r="A105" s="96"/>
      <c r="B105" s="99"/>
      <c r="C105" s="99"/>
      <c r="D105" s="102"/>
      <c r="E105" s="95"/>
      <c r="F105" s="93"/>
      <c r="G105" s="94"/>
      <c r="H105" s="93"/>
      <c r="I105" s="93"/>
      <c r="J105" s="52"/>
      <c r="K105" s="45"/>
      <c r="L105" s="93"/>
      <c r="M105" s="132"/>
    </row>
    <row r="106" spans="1:13" ht="15" customHeight="1">
      <c r="A106" s="97">
        <v>32</v>
      </c>
      <c r="B106" s="97">
        <v>900</v>
      </c>
      <c r="C106" s="97">
        <v>90095</v>
      </c>
      <c r="D106" s="100" t="s">
        <v>101</v>
      </c>
      <c r="E106" s="95" t="s">
        <v>102</v>
      </c>
      <c r="F106" s="133">
        <f>G106</f>
        <v>152000</v>
      </c>
      <c r="G106" s="94">
        <f>H106+I106+K106+K107+K108+L106</f>
        <v>152000</v>
      </c>
      <c r="H106" s="133">
        <f>242000+4600-69600-25000</f>
        <v>152000</v>
      </c>
      <c r="I106" s="118"/>
      <c r="J106" s="15"/>
      <c r="K106" s="41"/>
      <c r="L106" s="118"/>
      <c r="M106" s="119" t="s">
        <v>24</v>
      </c>
    </row>
    <row r="107" spans="1:13" ht="15.75">
      <c r="A107" s="98"/>
      <c r="B107" s="98"/>
      <c r="C107" s="98"/>
      <c r="D107" s="101"/>
      <c r="E107" s="95"/>
      <c r="F107" s="133"/>
      <c r="G107" s="94"/>
      <c r="H107" s="133"/>
      <c r="I107" s="118"/>
      <c r="J107" s="17"/>
      <c r="K107" s="39"/>
      <c r="L107" s="118"/>
      <c r="M107" s="119"/>
    </row>
    <row r="108" spans="1:13" ht="21.75" customHeight="1">
      <c r="A108" s="99"/>
      <c r="B108" s="99"/>
      <c r="C108" s="99"/>
      <c r="D108" s="102"/>
      <c r="E108" s="95"/>
      <c r="F108" s="133"/>
      <c r="G108" s="94"/>
      <c r="H108" s="133"/>
      <c r="I108" s="118"/>
      <c r="J108" s="19"/>
      <c r="K108" s="40"/>
      <c r="L108" s="118"/>
      <c r="M108" s="119"/>
    </row>
    <row r="109" spans="1:13" ht="15" customHeight="1">
      <c r="A109" s="96">
        <v>33</v>
      </c>
      <c r="B109" s="96">
        <v>926</v>
      </c>
      <c r="C109" s="96">
        <v>92601</v>
      </c>
      <c r="D109" s="139" t="s">
        <v>23</v>
      </c>
      <c r="E109" s="119" t="s">
        <v>83</v>
      </c>
      <c r="F109" s="118">
        <v>1300000</v>
      </c>
      <c r="G109" s="118">
        <f>H109+I109+K109+K110+K111+L109</f>
        <v>317000</v>
      </c>
      <c r="H109" s="118"/>
      <c r="I109" s="118">
        <v>317000</v>
      </c>
      <c r="J109" s="15"/>
      <c r="K109" s="41"/>
      <c r="L109" s="133"/>
      <c r="M109" s="119" t="s">
        <v>24</v>
      </c>
    </row>
    <row r="110" spans="1:13" ht="15.75">
      <c r="A110" s="96"/>
      <c r="B110" s="96"/>
      <c r="C110" s="96"/>
      <c r="D110" s="139"/>
      <c r="E110" s="119"/>
      <c r="F110" s="118"/>
      <c r="G110" s="118"/>
      <c r="H110" s="118"/>
      <c r="I110" s="118"/>
      <c r="J110" s="17"/>
      <c r="K110" s="39"/>
      <c r="L110" s="133"/>
      <c r="M110" s="119"/>
    </row>
    <row r="111" spans="1:13" ht="15.75">
      <c r="A111" s="96"/>
      <c r="B111" s="96"/>
      <c r="C111" s="96"/>
      <c r="D111" s="139"/>
      <c r="E111" s="119"/>
      <c r="F111" s="118"/>
      <c r="G111" s="118"/>
      <c r="H111" s="118"/>
      <c r="I111" s="118"/>
      <c r="J111" s="19"/>
      <c r="K111" s="40"/>
      <c r="L111" s="133"/>
      <c r="M111" s="119"/>
    </row>
    <row r="112" spans="1:13" ht="28.5" customHeight="1">
      <c r="A112" s="144" t="s">
        <v>48</v>
      </c>
      <c r="B112" s="144"/>
      <c r="C112" s="144"/>
      <c r="D112" s="144"/>
      <c r="E112" s="144"/>
      <c r="F112" s="47">
        <f>SUM(F54:F111)</f>
        <v>202399020.53</v>
      </c>
      <c r="G112" s="47">
        <f>SUM(G54:G111)</f>
        <v>75924820</v>
      </c>
      <c r="H112" s="47">
        <f>SUM(H54:H111)</f>
        <v>3739581</v>
      </c>
      <c r="I112" s="47">
        <f>SUM(I54:I111)</f>
        <v>19336180</v>
      </c>
      <c r="J112" s="54"/>
      <c r="K112" s="49">
        <f>SUM(K54:K111)</f>
        <v>8664444</v>
      </c>
      <c r="L112" s="47">
        <f>SUM(L54:L111)</f>
        <v>43743215</v>
      </c>
      <c r="M112" s="14" t="s">
        <v>49</v>
      </c>
    </row>
    <row r="113" spans="1:13" ht="28.5" customHeight="1">
      <c r="A113" s="144" t="s">
        <v>50</v>
      </c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</row>
    <row r="114" spans="1:13" ht="16.5" customHeight="1">
      <c r="A114" s="96">
        <v>1</v>
      </c>
      <c r="B114" s="96">
        <v>750</v>
      </c>
      <c r="C114" s="96">
        <v>75020</v>
      </c>
      <c r="D114" s="96">
        <v>6060</v>
      </c>
      <c r="E114" s="119" t="s">
        <v>51</v>
      </c>
      <c r="F114" s="118">
        <v>50000</v>
      </c>
      <c r="G114" s="118">
        <f>H114+I114+K114+K115+K116+L114</f>
        <v>50000</v>
      </c>
      <c r="H114" s="118">
        <v>50000</v>
      </c>
      <c r="I114" s="96"/>
      <c r="J114" s="15"/>
      <c r="K114" s="41"/>
      <c r="L114" s="96"/>
      <c r="M114" s="96" t="s">
        <v>40</v>
      </c>
    </row>
    <row r="115" spans="1:13" ht="15.75" customHeight="1">
      <c r="A115" s="96"/>
      <c r="B115" s="96"/>
      <c r="C115" s="96"/>
      <c r="D115" s="96"/>
      <c r="E115" s="119"/>
      <c r="F115" s="118"/>
      <c r="G115" s="118"/>
      <c r="H115" s="118"/>
      <c r="I115" s="96"/>
      <c r="J115" s="17"/>
      <c r="K115" s="39"/>
      <c r="L115" s="96"/>
      <c r="M115" s="96"/>
    </row>
    <row r="116" spans="1:13" ht="15.75" customHeight="1">
      <c r="A116" s="96"/>
      <c r="B116" s="96"/>
      <c r="C116" s="96"/>
      <c r="D116" s="96"/>
      <c r="E116" s="119"/>
      <c r="F116" s="118"/>
      <c r="G116" s="118"/>
      <c r="H116" s="118"/>
      <c r="I116" s="96"/>
      <c r="J116" s="19"/>
      <c r="K116" s="40"/>
      <c r="L116" s="96"/>
      <c r="M116" s="96"/>
    </row>
    <row r="117" spans="1:13" ht="15.75" customHeight="1">
      <c r="A117" s="97">
        <v>2</v>
      </c>
      <c r="B117" s="97">
        <v>754</v>
      </c>
      <c r="C117" s="97">
        <v>75404</v>
      </c>
      <c r="D117" s="97">
        <v>6170</v>
      </c>
      <c r="E117" s="89" t="s">
        <v>78</v>
      </c>
      <c r="F117" s="85">
        <v>25000</v>
      </c>
      <c r="G117" s="85">
        <v>25000</v>
      </c>
      <c r="H117" s="85">
        <v>25000</v>
      </c>
      <c r="I117" s="97"/>
      <c r="J117" s="17"/>
      <c r="K117" s="39"/>
      <c r="L117" s="97"/>
      <c r="M117" s="97" t="s">
        <v>40</v>
      </c>
    </row>
    <row r="118" spans="1:13" ht="15.75" customHeight="1">
      <c r="A118" s="98"/>
      <c r="B118" s="98"/>
      <c r="C118" s="98"/>
      <c r="D118" s="98"/>
      <c r="E118" s="90"/>
      <c r="F118" s="86"/>
      <c r="G118" s="86"/>
      <c r="H118" s="86"/>
      <c r="I118" s="98"/>
      <c r="J118" s="17"/>
      <c r="K118" s="39"/>
      <c r="L118" s="98"/>
      <c r="M118" s="98"/>
    </row>
    <row r="119" spans="1:13" ht="15.75" customHeight="1">
      <c r="A119" s="99"/>
      <c r="B119" s="99"/>
      <c r="C119" s="99"/>
      <c r="D119" s="99"/>
      <c r="E119" s="84"/>
      <c r="F119" s="107"/>
      <c r="G119" s="107"/>
      <c r="H119" s="107"/>
      <c r="I119" s="99"/>
      <c r="J119" s="17"/>
      <c r="K119" s="39"/>
      <c r="L119" s="99"/>
      <c r="M119" s="99"/>
    </row>
    <row r="120" spans="1:13" ht="15.75" customHeight="1">
      <c r="A120" s="97">
        <v>3</v>
      </c>
      <c r="B120" s="97">
        <v>851</v>
      </c>
      <c r="C120" s="97">
        <v>85111</v>
      </c>
      <c r="D120" s="97">
        <v>6220</v>
      </c>
      <c r="E120" s="89" t="s">
        <v>79</v>
      </c>
      <c r="F120" s="85">
        <v>15333</v>
      </c>
      <c r="G120" s="85">
        <f>H120+I120+K120+K121+K122+L120</f>
        <v>15333</v>
      </c>
      <c r="H120" s="85">
        <v>15333</v>
      </c>
      <c r="I120" s="124"/>
      <c r="J120" s="66"/>
      <c r="K120" s="61"/>
      <c r="L120" s="127"/>
      <c r="M120" s="97" t="s">
        <v>40</v>
      </c>
    </row>
    <row r="121" spans="1:13" ht="15.75" customHeight="1">
      <c r="A121" s="98"/>
      <c r="B121" s="98"/>
      <c r="C121" s="98"/>
      <c r="D121" s="98"/>
      <c r="E121" s="90"/>
      <c r="F121" s="86"/>
      <c r="G121" s="86"/>
      <c r="H121" s="86"/>
      <c r="I121" s="125"/>
      <c r="J121" s="62"/>
      <c r="K121" s="63"/>
      <c r="L121" s="128"/>
      <c r="M121" s="98"/>
    </row>
    <row r="122" spans="1:13" ht="15.75" customHeight="1">
      <c r="A122" s="99"/>
      <c r="B122" s="99"/>
      <c r="C122" s="99"/>
      <c r="D122" s="99"/>
      <c r="E122" s="84"/>
      <c r="F122" s="107"/>
      <c r="G122" s="107"/>
      <c r="H122" s="107"/>
      <c r="I122" s="126"/>
      <c r="J122" s="64"/>
      <c r="K122" s="65"/>
      <c r="L122" s="129"/>
      <c r="M122" s="99"/>
    </row>
    <row r="123" spans="1:13" ht="15.75" customHeight="1">
      <c r="A123" s="96">
        <v>4</v>
      </c>
      <c r="B123" s="96">
        <v>852</v>
      </c>
      <c r="C123" s="96">
        <v>85218</v>
      </c>
      <c r="D123" s="96">
        <v>6060</v>
      </c>
      <c r="E123" s="119" t="s">
        <v>52</v>
      </c>
      <c r="F123" s="118">
        <f>G123</f>
        <v>25000</v>
      </c>
      <c r="G123" s="118">
        <f>H123+I123+K123+K124+K125+L123</f>
        <v>25000</v>
      </c>
      <c r="H123" s="118">
        <f>25000</f>
        <v>25000</v>
      </c>
      <c r="I123" s="96"/>
      <c r="J123" s="17"/>
      <c r="K123" s="39"/>
      <c r="L123" s="96"/>
      <c r="M123" s="96" t="s">
        <v>53</v>
      </c>
    </row>
    <row r="124" spans="1:13" ht="15.75" customHeight="1">
      <c r="A124" s="96"/>
      <c r="B124" s="96"/>
      <c r="C124" s="96"/>
      <c r="D124" s="96"/>
      <c r="E124" s="119"/>
      <c r="F124" s="118"/>
      <c r="G124" s="118"/>
      <c r="H124" s="118"/>
      <c r="I124" s="96"/>
      <c r="J124" s="17"/>
      <c r="K124" s="39"/>
      <c r="L124" s="96"/>
      <c r="M124" s="96"/>
    </row>
    <row r="125" spans="1:13" ht="15.75" customHeight="1">
      <c r="A125" s="96"/>
      <c r="B125" s="96"/>
      <c r="C125" s="96"/>
      <c r="D125" s="96"/>
      <c r="E125" s="119"/>
      <c r="F125" s="118"/>
      <c r="G125" s="118"/>
      <c r="H125" s="118"/>
      <c r="I125" s="96"/>
      <c r="J125" s="19"/>
      <c r="K125" s="40"/>
      <c r="L125" s="96"/>
      <c r="M125" s="96"/>
    </row>
    <row r="126" spans="1:13" ht="15.75" customHeight="1">
      <c r="A126" s="97">
        <v>5</v>
      </c>
      <c r="B126" s="97">
        <v>852</v>
      </c>
      <c r="C126" s="97">
        <v>85295</v>
      </c>
      <c r="D126" s="153" t="s">
        <v>84</v>
      </c>
      <c r="E126" s="89" t="s">
        <v>72</v>
      </c>
      <c r="F126" s="85">
        <v>6500</v>
      </c>
      <c r="G126" s="85">
        <f>H126+I126+K126+K127+K128+L126</f>
        <v>6500</v>
      </c>
      <c r="H126" s="85"/>
      <c r="I126" s="124"/>
      <c r="J126" s="60" t="s">
        <v>18</v>
      </c>
      <c r="K126" s="41">
        <v>327</v>
      </c>
      <c r="L126" s="127">
        <v>6173</v>
      </c>
      <c r="M126" s="96" t="s">
        <v>53</v>
      </c>
    </row>
    <row r="127" spans="1:13" ht="15.75" customHeight="1">
      <c r="A127" s="98"/>
      <c r="B127" s="98"/>
      <c r="C127" s="98"/>
      <c r="D127" s="154"/>
      <c r="E127" s="90"/>
      <c r="F127" s="86"/>
      <c r="G127" s="86"/>
      <c r="H127" s="86"/>
      <c r="I127" s="125"/>
      <c r="J127" s="62" t="s">
        <v>20</v>
      </c>
      <c r="K127" s="39"/>
      <c r="L127" s="128"/>
      <c r="M127" s="96"/>
    </row>
    <row r="128" spans="1:13" ht="15.75" customHeight="1">
      <c r="A128" s="99"/>
      <c r="B128" s="99"/>
      <c r="C128" s="99"/>
      <c r="D128" s="155"/>
      <c r="E128" s="84"/>
      <c r="F128" s="107"/>
      <c r="G128" s="107"/>
      <c r="H128" s="107"/>
      <c r="I128" s="126"/>
      <c r="J128" s="64" t="s">
        <v>21</v>
      </c>
      <c r="K128" s="40"/>
      <c r="L128" s="129"/>
      <c r="M128" s="96"/>
    </row>
    <row r="129" spans="1:13" ht="15" customHeight="1">
      <c r="A129" s="96">
        <v>6</v>
      </c>
      <c r="B129" s="96">
        <v>900</v>
      </c>
      <c r="C129" s="96">
        <v>90095</v>
      </c>
      <c r="D129" s="100" t="s">
        <v>74</v>
      </c>
      <c r="E129" s="119" t="s">
        <v>47</v>
      </c>
      <c r="F129" s="118">
        <v>12000</v>
      </c>
      <c r="G129" s="118">
        <v>12000</v>
      </c>
      <c r="H129" s="118">
        <v>12000</v>
      </c>
      <c r="I129" s="118"/>
      <c r="J129" s="24"/>
      <c r="K129" s="39"/>
      <c r="L129" s="118"/>
      <c r="M129" s="95" t="s">
        <v>96</v>
      </c>
    </row>
    <row r="130" spans="1:13" ht="15.75">
      <c r="A130" s="96"/>
      <c r="B130" s="96"/>
      <c r="C130" s="96"/>
      <c r="D130" s="101"/>
      <c r="E130" s="119"/>
      <c r="F130" s="118"/>
      <c r="G130" s="118"/>
      <c r="H130" s="118"/>
      <c r="I130" s="118"/>
      <c r="J130" s="17"/>
      <c r="K130" s="39"/>
      <c r="L130" s="118"/>
      <c r="M130" s="95"/>
    </row>
    <row r="131" spans="1:13" ht="15.75">
      <c r="A131" s="96"/>
      <c r="B131" s="96"/>
      <c r="C131" s="96"/>
      <c r="D131" s="102"/>
      <c r="E131" s="119"/>
      <c r="F131" s="118"/>
      <c r="G131" s="118"/>
      <c r="H131" s="118"/>
      <c r="I131" s="118"/>
      <c r="J131" s="19"/>
      <c r="K131" s="40"/>
      <c r="L131" s="118"/>
      <c r="M131" s="95"/>
    </row>
    <row r="132" spans="1:13" ht="28.5" customHeight="1">
      <c r="A132" s="144" t="s">
        <v>54</v>
      </c>
      <c r="B132" s="144"/>
      <c r="C132" s="144"/>
      <c r="D132" s="144"/>
      <c r="E132" s="144"/>
      <c r="F132" s="47">
        <f>SUM(F114:F131)</f>
        <v>133833</v>
      </c>
      <c r="G132" s="47">
        <f>SUM(G114:G131)</f>
        <v>133833</v>
      </c>
      <c r="H132" s="47">
        <f>SUM(H114:H131)</f>
        <v>127333</v>
      </c>
      <c r="I132" s="47">
        <f>SUM(I114:I125)</f>
        <v>0</v>
      </c>
      <c r="J132" s="48"/>
      <c r="K132" s="47">
        <f>SUM(K114:K131)</f>
        <v>327</v>
      </c>
      <c r="L132" s="47">
        <f>SUM(L114:L131)</f>
        <v>6173</v>
      </c>
      <c r="M132" s="43" t="s">
        <v>49</v>
      </c>
    </row>
    <row r="133" spans="1:13" ht="23.25" customHeight="1">
      <c r="A133" s="144" t="s">
        <v>55</v>
      </c>
      <c r="B133" s="144"/>
      <c r="C133" s="144"/>
      <c r="D133" s="144"/>
      <c r="E133" s="144"/>
      <c r="F133" s="47">
        <v>164409</v>
      </c>
      <c r="G133" s="47">
        <f>145894-12000</f>
        <v>133894</v>
      </c>
      <c r="H133" s="47">
        <f>G133</f>
        <v>133894</v>
      </c>
      <c r="I133" s="48"/>
      <c r="J133" s="55"/>
      <c r="K133" s="55"/>
      <c r="L133" s="49"/>
      <c r="M133" s="50" t="s">
        <v>40</v>
      </c>
    </row>
    <row r="134" spans="1:13" ht="30" customHeight="1">
      <c r="A134" s="144" t="s">
        <v>56</v>
      </c>
      <c r="B134" s="144"/>
      <c r="C134" s="144"/>
      <c r="D134" s="144"/>
      <c r="E134" s="144"/>
      <c r="F134" s="47">
        <f>F112+F133+F132</f>
        <v>202697262.53</v>
      </c>
      <c r="G134" s="47">
        <f>G112+G133+G132</f>
        <v>76192547</v>
      </c>
      <c r="H134" s="47">
        <f>H112+H133+H132</f>
        <v>4000808</v>
      </c>
      <c r="I134" s="47">
        <f>I112+I133+I132</f>
        <v>19336180</v>
      </c>
      <c r="J134" s="48"/>
      <c r="K134" s="49">
        <f>K112+K133+K132</f>
        <v>8664771</v>
      </c>
      <c r="L134" s="47">
        <f>L112+L133+L132</f>
        <v>43749388</v>
      </c>
      <c r="M134" s="8" t="s">
        <v>49</v>
      </c>
    </row>
    <row r="135" spans="1:13" ht="15.75">
      <c r="A135" s="56" t="s">
        <v>57</v>
      </c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</row>
    <row r="136" spans="1:13" ht="15.75">
      <c r="A136" s="56" t="s">
        <v>58</v>
      </c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 t="s">
        <v>59</v>
      </c>
    </row>
    <row r="137" spans="1:13" ht="15.75">
      <c r="A137" s="156" t="s">
        <v>60</v>
      </c>
      <c r="B137" s="156"/>
      <c r="C137" s="156"/>
      <c r="D137" s="156"/>
      <c r="E137" s="156"/>
      <c r="F137" s="156"/>
      <c r="G137" s="156"/>
      <c r="H137" s="156"/>
      <c r="I137" s="56"/>
      <c r="J137" s="56"/>
      <c r="K137" s="56"/>
      <c r="L137" s="56"/>
      <c r="M137" s="56"/>
    </row>
    <row r="138" spans="1:13" ht="16.5">
      <c r="A138" s="68" t="s">
        <v>92</v>
      </c>
      <c r="B138" s="67"/>
      <c r="C138" s="67"/>
      <c r="D138" s="67"/>
      <c r="E138" s="67"/>
      <c r="F138" s="67"/>
      <c r="G138" s="67"/>
      <c r="H138" s="67"/>
      <c r="I138" s="56"/>
      <c r="J138" s="56"/>
      <c r="K138" s="56"/>
      <c r="L138" s="56"/>
      <c r="M138" s="56"/>
    </row>
    <row r="139" spans="1:13" ht="20.25">
      <c r="A139" s="157" t="s">
        <v>61</v>
      </c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</row>
    <row r="140" spans="1:13" ht="15" customHeight="1">
      <c r="A140" s="158">
        <v>1</v>
      </c>
      <c r="B140" s="158">
        <v>600</v>
      </c>
      <c r="C140" s="158">
        <v>60014</v>
      </c>
      <c r="D140" s="159" t="s">
        <v>62</v>
      </c>
      <c r="E140" s="162" t="s">
        <v>85</v>
      </c>
      <c r="F140" s="160">
        <v>700000</v>
      </c>
      <c r="G140" s="118">
        <f>H140+I140+K140+K141+K142+L140</f>
        <v>700000</v>
      </c>
      <c r="H140" s="163">
        <v>100000</v>
      </c>
      <c r="I140" s="160">
        <v>400000</v>
      </c>
      <c r="J140" s="15" t="s">
        <v>18</v>
      </c>
      <c r="K140" s="70"/>
      <c r="L140" s="158"/>
      <c r="M140" s="161"/>
    </row>
    <row r="141" spans="1:13" s="57" customFormat="1" ht="15.75">
      <c r="A141" s="158"/>
      <c r="B141" s="158"/>
      <c r="C141" s="158"/>
      <c r="D141" s="159"/>
      <c r="E141" s="162"/>
      <c r="F141" s="160"/>
      <c r="G141" s="118"/>
      <c r="H141" s="163"/>
      <c r="I141" s="160"/>
      <c r="J141" s="17" t="s">
        <v>20</v>
      </c>
      <c r="K141" s="71">
        <v>200000</v>
      </c>
      <c r="L141" s="158"/>
      <c r="M141" s="161"/>
    </row>
    <row r="142" spans="1:13" s="58" customFormat="1" ht="15.75">
      <c r="A142" s="158"/>
      <c r="B142" s="158"/>
      <c r="C142" s="158"/>
      <c r="D142" s="159"/>
      <c r="E142" s="162"/>
      <c r="F142" s="160"/>
      <c r="G142" s="118"/>
      <c r="H142" s="163"/>
      <c r="I142" s="160"/>
      <c r="J142" s="19" t="s">
        <v>21</v>
      </c>
      <c r="K142" s="72"/>
      <c r="L142" s="158"/>
      <c r="M142" s="161"/>
    </row>
    <row r="143" spans="1:13" ht="15" customHeight="1">
      <c r="A143" s="167">
        <v>2</v>
      </c>
      <c r="B143" s="167">
        <v>801</v>
      </c>
      <c r="C143" s="167">
        <v>80120</v>
      </c>
      <c r="D143" s="170" t="s">
        <v>63</v>
      </c>
      <c r="E143" s="89" t="s">
        <v>64</v>
      </c>
      <c r="F143" s="85">
        <v>350000</v>
      </c>
      <c r="G143" s="85">
        <v>350000</v>
      </c>
      <c r="H143" s="85">
        <v>350000</v>
      </c>
      <c r="I143" s="85"/>
      <c r="J143" s="15"/>
      <c r="K143" s="16"/>
      <c r="L143" s="85"/>
      <c r="M143" s="164"/>
    </row>
    <row r="144" spans="1:13" ht="15.75">
      <c r="A144" s="168"/>
      <c r="B144" s="168"/>
      <c r="C144" s="168"/>
      <c r="D144" s="171"/>
      <c r="E144" s="90"/>
      <c r="F144" s="86"/>
      <c r="G144" s="86"/>
      <c r="H144" s="86"/>
      <c r="I144" s="86"/>
      <c r="J144" s="17"/>
      <c r="K144" s="18"/>
      <c r="L144" s="86"/>
      <c r="M144" s="165"/>
    </row>
    <row r="145" spans="1:13" ht="15.75">
      <c r="A145" s="169"/>
      <c r="B145" s="169"/>
      <c r="C145" s="169"/>
      <c r="D145" s="172"/>
      <c r="E145" s="84"/>
      <c r="F145" s="107"/>
      <c r="G145" s="107"/>
      <c r="H145" s="107"/>
      <c r="I145" s="107"/>
      <c r="J145" s="19"/>
      <c r="K145" s="20"/>
      <c r="L145" s="107"/>
      <c r="M145" s="166"/>
    </row>
    <row r="146" spans="1:13" ht="15" customHeight="1">
      <c r="A146" s="167">
        <v>3</v>
      </c>
      <c r="B146" s="167">
        <v>801</v>
      </c>
      <c r="C146" s="167">
        <v>80120</v>
      </c>
      <c r="D146" s="170" t="s">
        <v>63</v>
      </c>
      <c r="E146" s="89" t="s">
        <v>65</v>
      </c>
      <c r="F146" s="85">
        <v>150000</v>
      </c>
      <c r="G146" s="85">
        <v>150000</v>
      </c>
      <c r="H146" s="85">
        <v>150000</v>
      </c>
      <c r="I146" s="85"/>
      <c r="J146" s="15"/>
      <c r="K146" s="16"/>
      <c r="L146" s="85"/>
      <c r="M146" s="164"/>
    </row>
    <row r="147" spans="1:13" ht="15.75">
      <c r="A147" s="168"/>
      <c r="B147" s="168"/>
      <c r="C147" s="168"/>
      <c r="D147" s="171"/>
      <c r="E147" s="90"/>
      <c r="F147" s="86"/>
      <c r="G147" s="86"/>
      <c r="H147" s="86"/>
      <c r="I147" s="86"/>
      <c r="J147" s="17"/>
      <c r="K147" s="18"/>
      <c r="L147" s="86"/>
      <c r="M147" s="165"/>
    </row>
    <row r="148" spans="1:13" ht="15.75">
      <c r="A148" s="169"/>
      <c r="B148" s="169"/>
      <c r="C148" s="169"/>
      <c r="D148" s="172"/>
      <c r="E148" s="84"/>
      <c r="F148" s="107"/>
      <c r="G148" s="107"/>
      <c r="H148" s="107"/>
      <c r="I148" s="107"/>
      <c r="J148" s="19"/>
      <c r="K148" s="20"/>
      <c r="L148" s="107"/>
      <c r="M148" s="166"/>
    </row>
    <row r="149" spans="1:13" s="53" customFormat="1" ht="15" customHeight="1">
      <c r="A149" s="167">
        <v>4</v>
      </c>
      <c r="B149" s="167">
        <v>801</v>
      </c>
      <c r="C149" s="167">
        <v>80130</v>
      </c>
      <c r="D149" s="170" t="s">
        <v>95</v>
      </c>
      <c r="E149" s="89" t="s">
        <v>66</v>
      </c>
      <c r="F149" s="85">
        <v>112100</v>
      </c>
      <c r="G149" s="85">
        <f>H149+I149+K149+K150+K151+L149</f>
        <v>112100</v>
      </c>
      <c r="H149" s="85">
        <v>112100</v>
      </c>
      <c r="I149" s="173"/>
      <c r="J149" s="73"/>
      <c r="K149" s="74"/>
      <c r="L149" s="173"/>
      <c r="M149" s="164"/>
    </row>
    <row r="150" spans="1:13" s="77" customFormat="1" ht="15.75">
      <c r="A150" s="168"/>
      <c r="B150" s="168"/>
      <c r="C150" s="168"/>
      <c r="D150" s="171"/>
      <c r="E150" s="90"/>
      <c r="F150" s="86"/>
      <c r="G150" s="86"/>
      <c r="H150" s="86"/>
      <c r="I150" s="174"/>
      <c r="J150" s="75"/>
      <c r="K150" s="76"/>
      <c r="L150" s="174"/>
      <c r="M150" s="165"/>
    </row>
    <row r="151" spans="1:13" s="80" customFormat="1" ht="15.75">
      <c r="A151" s="169"/>
      <c r="B151" s="169"/>
      <c r="C151" s="169"/>
      <c r="D151" s="172"/>
      <c r="E151" s="84"/>
      <c r="F151" s="107"/>
      <c r="G151" s="107"/>
      <c r="H151" s="107"/>
      <c r="I151" s="175"/>
      <c r="J151" s="78"/>
      <c r="K151" s="79"/>
      <c r="L151" s="175"/>
      <c r="M151" s="166"/>
    </row>
    <row r="152" spans="1:13" s="58" customFormat="1" ht="15" customHeight="1">
      <c r="A152" s="167">
        <v>5</v>
      </c>
      <c r="B152" s="167">
        <v>801</v>
      </c>
      <c r="C152" s="167">
        <v>80120</v>
      </c>
      <c r="D152" s="170" t="s">
        <v>63</v>
      </c>
      <c r="E152" s="89" t="s">
        <v>67</v>
      </c>
      <c r="F152" s="85">
        <v>88480</v>
      </c>
      <c r="G152" s="85">
        <v>88480</v>
      </c>
      <c r="H152" s="85">
        <v>88480</v>
      </c>
      <c r="I152" s="85"/>
      <c r="J152" s="15"/>
      <c r="K152" s="16"/>
      <c r="L152" s="85"/>
      <c r="M152" s="164"/>
    </row>
    <row r="153" spans="1:13" s="58" customFormat="1" ht="18" customHeight="1">
      <c r="A153" s="168"/>
      <c r="B153" s="168"/>
      <c r="C153" s="168"/>
      <c r="D153" s="171"/>
      <c r="E153" s="90"/>
      <c r="F153" s="86"/>
      <c r="G153" s="86"/>
      <c r="H153" s="86"/>
      <c r="I153" s="86"/>
      <c r="J153" s="17"/>
      <c r="K153" s="18"/>
      <c r="L153" s="86"/>
      <c r="M153" s="165"/>
    </row>
    <row r="154" spans="1:18" s="58" customFormat="1" ht="18" customHeight="1">
      <c r="A154" s="169"/>
      <c r="B154" s="169"/>
      <c r="C154" s="169"/>
      <c r="D154" s="172"/>
      <c r="E154" s="84"/>
      <c r="F154" s="107"/>
      <c r="G154" s="107"/>
      <c r="H154" s="107"/>
      <c r="I154" s="107"/>
      <c r="J154" s="19"/>
      <c r="K154" s="20"/>
      <c r="L154" s="107"/>
      <c r="M154" s="166"/>
      <c r="R154" s="59"/>
    </row>
    <row r="155" spans="1:18" s="58" customFormat="1" ht="15" customHeight="1">
      <c r="A155" s="167">
        <v>6</v>
      </c>
      <c r="B155" s="167">
        <v>854</v>
      </c>
      <c r="C155" s="167">
        <v>85403</v>
      </c>
      <c r="D155" s="170" t="s">
        <v>63</v>
      </c>
      <c r="E155" s="89" t="s">
        <v>68</v>
      </c>
      <c r="F155" s="85">
        <v>140000</v>
      </c>
      <c r="G155" s="85">
        <v>140000</v>
      </c>
      <c r="H155" s="85">
        <v>140000</v>
      </c>
      <c r="I155" s="85"/>
      <c r="J155" s="15"/>
      <c r="K155" s="16"/>
      <c r="L155" s="85"/>
      <c r="M155" s="164"/>
      <c r="R155" s="59"/>
    </row>
    <row r="156" spans="1:13" s="58" customFormat="1" ht="15.75">
      <c r="A156" s="168"/>
      <c r="B156" s="168"/>
      <c r="C156" s="168"/>
      <c r="D156" s="171"/>
      <c r="E156" s="90"/>
      <c r="F156" s="86"/>
      <c r="G156" s="86"/>
      <c r="H156" s="86"/>
      <c r="I156" s="86"/>
      <c r="J156" s="17"/>
      <c r="K156" s="18"/>
      <c r="L156" s="86"/>
      <c r="M156" s="165"/>
    </row>
    <row r="157" spans="1:13" ht="15.75">
      <c r="A157" s="169"/>
      <c r="B157" s="169"/>
      <c r="C157" s="169"/>
      <c r="D157" s="172"/>
      <c r="E157" s="84"/>
      <c r="F157" s="107"/>
      <c r="G157" s="107"/>
      <c r="H157" s="107"/>
      <c r="I157" s="107"/>
      <c r="J157" s="19"/>
      <c r="K157" s="20"/>
      <c r="L157" s="107"/>
      <c r="M157" s="166"/>
    </row>
    <row r="158" spans="1:13" ht="15" customHeight="1">
      <c r="A158" s="167">
        <v>7</v>
      </c>
      <c r="B158" s="167">
        <v>854</v>
      </c>
      <c r="C158" s="167">
        <v>85403</v>
      </c>
      <c r="D158" s="170" t="s">
        <v>63</v>
      </c>
      <c r="E158" s="89" t="s">
        <v>69</v>
      </c>
      <c r="F158" s="85">
        <v>50000</v>
      </c>
      <c r="G158" s="85">
        <v>50000</v>
      </c>
      <c r="H158" s="85">
        <v>50000</v>
      </c>
      <c r="I158" s="85"/>
      <c r="J158" s="15"/>
      <c r="K158" s="16"/>
      <c r="L158" s="85"/>
      <c r="M158" s="164"/>
    </row>
    <row r="159" spans="1:13" ht="15.75">
      <c r="A159" s="168"/>
      <c r="B159" s="168"/>
      <c r="C159" s="168"/>
      <c r="D159" s="171"/>
      <c r="E159" s="90"/>
      <c r="F159" s="86"/>
      <c r="G159" s="86"/>
      <c r="H159" s="86"/>
      <c r="I159" s="86"/>
      <c r="J159" s="17"/>
      <c r="K159" s="18"/>
      <c r="L159" s="86"/>
      <c r="M159" s="165"/>
    </row>
    <row r="160" spans="1:13" ht="15.75">
      <c r="A160" s="169"/>
      <c r="B160" s="169"/>
      <c r="C160" s="169"/>
      <c r="D160" s="172"/>
      <c r="E160" s="84"/>
      <c r="F160" s="107"/>
      <c r="G160" s="107"/>
      <c r="H160" s="107"/>
      <c r="I160" s="107"/>
      <c r="J160" s="19"/>
      <c r="K160" s="20"/>
      <c r="L160" s="107"/>
      <c r="M160" s="166"/>
    </row>
    <row r="161" spans="1:13" ht="18.75">
      <c r="A161" s="176" t="s">
        <v>70</v>
      </c>
      <c r="B161" s="176"/>
      <c r="C161" s="176"/>
      <c r="D161" s="176"/>
      <c r="E161" s="176"/>
      <c r="F161" s="47">
        <f aca="true" t="shared" si="0" ref="F161:K161">SUM(F140:F160)</f>
        <v>1590580</v>
      </c>
      <c r="G161" s="47">
        <f t="shared" si="0"/>
        <v>1590580</v>
      </c>
      <c r="H161" s="47">
        <f t="shared" si="0"/>
        <v>990580</v>
      </c>
      <c r="I161" s="47">
        <f t="shared" si="0"/>
        <v>400000</v>
      </c>
      <c r="J161" s="47">
        <f t="shared" si="0"/>
        <v>0</v>
      </c>
      <c r="K161" s="47">
        <f t="shared" si="0"/>
        <v>200000</v>
      </c>
      <c r="L161" s="47">
        <f>SUM(L140:L154)</f>
        <v>0</v>
      </c>
      <c r="M161" s="13"/>
    </row>
  </sheetData>
  <mergeCells count="526">
    <mergeCell ref="I50:I52"/>
    <mergeCell ref="L50:L52"/>
    <mergeCell ref="M50:M52"/>
    <mergeCell ref="E50:E52"/>
    <mergeCell ref="F50:F52"/>
    <mergeCell ref="G50:G52"/>
    <mergeCell ref="H50:H52"/>
    <mergeCell ref="A50:A52"/>
    <mergeCell ref="B50:B52"/>
    <mergeCell ref="C50:C52"/>
    <mergeCell ref="D50:D52"/>
    <mergeCell ref="A94:A96"/>
    <mergeCell ref="D94:D96"/>
    <mergeCell ref="E94:E96"/>
    <mergeCell ref="F94:F96"/>
    <mergeCell ref="I85:I87"/>
    <mergeCell ref="L85:L87"/>
    <mergeCell ref="M85:M87"/>
    <mergeCell ref="B94:B96"/>
    <mergeCell ref="C94:C96"/>
    <mergeCell ref="G94:G96"/>
    <mergeCell ref="H94:H96"/>
    <mergeCell ref="I94:I96"/>
    <mergeCell ref="L94:L96"/>
    <mergeCell ref="M94:M96"/>
    <mergeCell ref="E85:E87"/>
    <mergeCell ref="F85:F87"/>
    <mergeCell ref="G85:G87"/>
    <mergeCell ref="H85:H87"/>
    <mergeCell ref="B85:B87"/>
    <mergeCell ref="C85:C87"/>
    <mergeCell ref="D85:D87"/>
    <mergeCell ref="A85:A87"/>
    <mergeCell ref="I82:I84"/>
    <mergeCell ref="L82:L84"/>
    <mergeCell ref="M82:M84"/>
    <mergeCell ref="E82:E84"/>
    <mergeCell ref="F82:F84"/>
    <mergeCell ref="G82:G84"/>
    <mergeCell ref="H82:H84"/>
    <mergeCell ref="A82:A84"/>
    <mergeCell ref="B82:B84"/>
    <mergeCell ref="C82:C84"/>
    <mergeCell ref="D82:D84"/>
    <mergeCell ref="I117:I119"/>
    <mergeCell ref="L117:L119"/>
    <mergeCell ref="M117:M119"/>
    <mergeCell ref="E117:E119"/>
    <mergeCell ref="F117:F119"/>
    <mergeCell ref="G117:G119"/>
    <mergeCell ref="H117:H119"/>
    <mergeCell ref="A117:A119"/>
    <mergeCell ref="B117:B119"/>
    <mergeCell ref="C117:C119"/>
    <mergeCell ref="D117:D119"/>
    <mergeCell ref="C143:C145"/>
    <mergeCell ref="B143:B145"/>
    <mergeCell ref="A143:A145"/>
    <mergeCell ref="G143:G145"/>
    <mergeCell ref="F143:F145"/>
    <mergeCell ref="E143:E145"/>
    <mergeCell ref="D143:D145"/>
    <mergeCell ref="L158:L160"/>
    <mergeCell ref="M158:M160"/>
    <mergeCell ref="A161:E161"/>
    <mergeCell ref="E158:E160"/>
    <mergeCell ref="F158:F160"/>
    <mergeCell ref="G158:G160"/>
    <mergeCell ref="H158:H160"/>
    <mergeCell ref="A158:A160"/>
    <mergeCell ref="B158:B160"/>
    <mergeCell ref="C158:C160"/>
    <mergeCell ref="D158:D160"/>
    <mergeCell ref="H155:H157"/>
    <mergeCell ref="I155:I157"/>
    <mergeCell ref="E155:E157"/>
    <mergeCell ref="F155:F157"/>
    <mergeCell ref="G155:G157"/>
    <mergeCell ref="I158:I160"/>
    <mergeCell ref="L155:L157"/>
    <mergeCell ref="M155:M157"/>
    <mergeCell ref="I152:I154"/>
    <mergeCell ref="L152:L154"/>
    <mergeCell ref="M152:M154"/>
    <mergeCell ref="A155:A157"/>
    <mergeCell ref="B155:B157"/>
    <mergeCell ref="C155:C157"/>
    <mergeCell ref="D155:D157"/>
    <mergeCell ref="E152:E154"/>
    <mergeCell ref="F152:F154"/>
    <mergeCell ref="G152:G154"/>
    <mergeCell ref="H152:H154"/>
    <mergeCell ref="A152:A154"/>
    <mergeCell ref="B152:B154"/>
    <mergeCell ref="C152:C154"/>
    <mergeCell ref="D152:D154"/>
    <mergeCell ref="H149:H151"/>
    <mergeCell ref="I149:I151"/>
    <mergeCell ref="L149:L151"/>
    <mergeCell ref="M149:M151"/>
    <mergeCell ref="I146:I148"/>
    <mergeCell ref="L146:L148"/>
    <mergeCell ref="M146:M148"/>
    <mergeCell ref="A149:A151"/>
    <mergeCell ref="B149:B151"/>
    <mergeCell ref="C149:C151"/>
    <mergeCell ref="D149:D151"/>
    <mergeCell ref="E149:E151"/>
    <mergeCell ref="F149:F151"/>
    <mergeCell ref="G149:G151"/>
    <mergeCell ref="E146:E148"/>
    <mergeCell ref="F146:F148"/>
    <mergeCell ref="G146:G148"/>
    <mergeCell ref="H146:H148"/>
    <mergeCell ref="A146:A148"/>
    <mergeCell ref="B146:B148"/>
    <mergeCell ref="C146:C148"/>
    <mergeCell ref="D146:D148"/>
    <mergeCell ref="H143:H145"/>
    <mergeCell ref="I143:I145"/>
    <mergeCell ref="L143:L145"/>
    <mergeCell ref="M143:M145"/>
    <mergeCell ref="I140:I142"/>
    <mergeCell ref="L140:L142"/>
    <mergeCell ref="M140:M142"/>
    <mergeCell ref="E140:E142"/>
    <mergeCell ref="F140:F142"/>
    <mergeCell ref="G140:G142"/>
    <mergeCell ref="H140:H142"/>
    <mergeCell ref="A140:A142"/>
    <mergeCell ref="B140:B142"/>
    <mergeCell ref="C140:C142"/>
    <mergeCell ref="D140:D142"/>
    <mergeCell ref="A133:E133"/>
    <mergeCell ref="A134:E134"/>
    <mergeCell ref="A137:H137"/>
    <mergeCell ref="A139:M139"/>
    <mergeCell ref="I123:I125"/>
    <mergeCell ref="L123:L125"/>
    <mergeCell ref="M123:M125"/>
    <mergeCell ref="A132:E132"/>
    <mergeCell ref="A126:A128"/>
    <mergeCell ref="B126:B128"/>
    <mergeCell ref="C126:C128"/>
    <mergeCell ref="D126:D128"/>
    <mergeCell ref="E126:E128"/>
    <mergeCell ref="F126:F128"/>
    <mergeCell ref="L114:L116"/>
    <mergeCell ref="M114:M116"/>
    <mergeCell ref="A123:A125"/>
    <mergeCell ref="B123:B125"/>
    <mergeCell ref="C123:C125"/>
    <mergeCell ref="D123:D125"/>
    <mergeCell ref="E123:E125"/>
    <mergeCell ref="F123:F125"/>
    <mergeCell ref="G123:G125"/>
    <mergeCell ref="H123:H125"/>
    <mergeCell ref="A113:M113"/>
    <mergeCell ref="A114:A116"/>
    <mergeCell ref="B114:B116"/>
    <mergeCell ref="C114:C116"/>
    <mergeCell ref="D114:D116"/>
    <mergeCell ref="E114:E116"/>
    <mergeCell ref="F114:F116"/>
    <mergeCell ref="G114:G116"/>
    <mergeCell ref="H114:H116"/>
    <mergeCell ref="I114:I116"/>
    <mergeCell ref="L109:L111"/>
    <mergeCell ref="M109:M111"/>
    <mergeCell ref="A112:E112"/>
    <mergeCell ref="E109:E111"/>
    <mergeCell ref="F109:F111"/>
    <mergeCell ref="G109:G111"/>
    <mergeCell ref="H109:H111"/>
    <mergeCell ref="B109:B111"/>
    <mergeCell ref="C109:C111"/>
    <mergeCell ref="D109:D111"/>
    <mergeCell ref="H106:H108"/>
    <mergeCell ref="I106:I108"/>
    <mergeCell ref="E106:E108"/>
    <mergeCell ref="F106:F108"/>
    <mergeCell ref="G106:G108"/>
    <mergeCell ref="I109:I111"/>
    <mergeCell ref="L106:L108"/>
    <mergeCell ref="M106:M108"/>
    <mergeCell ref="I97:I99"/>
    <mergeCell ref="L97:L99"/>
    <mergeCell ref="M97:M99"/>
    <mergeCell ref="I103:I105"/>
    <mergeCell ref="L103:L105"/>
    <mergeCell ref="M103:M105"/>
    <mergeCell ref="I100:I102"/>
    <mergeCell ref="L100:L102"/>
    <mergeCell ref="A106:A108"/>
    <mergeCell ref="B106:B108"/>
    <mergeCell ref="C106:C108"/>
    <mergeCell ref="D106:D108"/>
    <mergeCell ref="A103:A105"/>
    <mergeCell ref="B103:B105"/>
    <mergeCell ref="C103:C105"/>
    <mergeCell ref="D103:D105"/>
    <mergeCell ref="E103:E105"/>
    <mergeCell ref="E97:E99"/>
    <mergeCell ref="F97:F99"/>
    <mergeCell ref="G97:G99"/>
    <mergeCell ref="H97:H99"/>
    <mergeCell ref="A97:A99"/>
    <mergeCell ref="B97:B99"/>
    <mergeCell ref="C97:C99"/>
    <mergeCell ref="D97:D99"/>
    <mergeCell ref="H88:H90"/>
    <mergeCell ref="I88:I90"/>
    <mergeCell ref="L88:L90"/>
    <mergeCell ref="M88:M90"/>
    <mergeCell ref="I79:I81"/>
    <mergeCell ref="L79:L81"/>
    <mergeCell ref="M79:M81"/>
    <mergeCell ref="A88:A90"/>
    <mergeCell ref="B88:B90"/>
    <mergeCell ref="C88:C90"/>
    <mergeCell ref="D88:D90"/>
    <mergeCell ref="E88:E90"/>
    <mergeCell ref="F88:F90"/>
    <mergeCell ref="G88:G90"/>
    <mergeCell ref="E79:E81"/>
    <mergeCell ref="F79:F81"/>
    <mergeCell ref="G79:G81"/>
    <mergeCell ref="H79:H81"/>
    <mergeCell ref="A79:A81"/>
    <mergeCell ref="B79:B81"/>
    <mergeCell ref="C79:C81"/>
    <mergeCell ref="D79:D81"/>
    <mergeCell ref="H76:H78"/>
    <mergeCell ref="I76:I78"/>
    <mergeCell ref="L76:L78"/>
    <mergeCell ref="M76:M78"/>
    <mergeCell ref="I73:I75"/>
    <mergeCell ref="L73:L75"/>
    <mergeCell ref="M73:M75"/>
    <mergeCell ref="A76:A78"/>
    <mergeCell ref="B76:B78"/>
    <mergeCell ref="C76:C78"/>
    <mergeCell ref="D76:D78"/>
    <mergeCell ref="E76:E78"/>
    <mergeCell ref="F76:F78"/>
    <mergeCell ref="G76:G78"/>
    <mergeCell ref="E73:E75"/>
    <mergeCell ref="F73:F75"/>
    <mergeCell ref="G73:G75"/>
    <mergeCell ref="H73:H75"/>
    <mergeCell ref="A73:A75"/>
    <mergeCell ref="B73:B75"/>
    <mergeCell ref="C73:C75"/>
    <mergeCell ref="D73:D75"/>
    <mergeCell ref="H70:H72"/>
    <mergeCell ref="I70:I72"/>
    <mergeCell ref="L70:L72"/>
    <mergeCell ref="M70:M72"/>
    <mergeCell ref="F67:F69"/>
    <mergeCell ref="G67:G69"/>
    <mergeCell ref="C70:C72"/>
    <mergeCell ref="D70:D72"/>
    <mergeCell ref="A64:A66"/>
    <mergeCell ref="B64:B66"/>
    <mergeCell ref="C64:C66"/>
    <mergeCell ref="D64:D66"/>
    <mergeCell ref="L64:L66"/>
    <mergeCell ref="M61:M63"/>
    <mergeCell ref="I64:I66"/>
    <mergeCell ref="M64:M66"/>
    <mergeCell ref="L61:L63"/>
    <mergeCell ref="I58:I60"/>
    <mergeCell ref="L58:L60"/>
    <mergeCell ref="M58:M60"/>
    <mergeCell ref="A61:A63"/>
    <mergeCell ref="B61:B63"/>
    <mergeCell ref="C61:C63"/>
    <mergeCell ref="D61:D63"/>
    <mergeCell ref="E61:E63"/>
    <mergeCell ref="F61:F63"/>
    <mergeCell ref="G61:G63"/>
    <mergeCell ref="L55:L57"/>
    <mergeCell ref="M55:M57"/>
    <mergeCell ref="A58:A60"/>
    <mergeCell ref="B58:B60"/>
    <mergeCell ref="C58:C60"/>
    <mergeCell ref="D58:D60"/>
    <mergeCell ref="E58:E60"/>
    <mergeCell ref="F58:F60"/>
    <mergeCell ref="G58:G60"/>
    <mergeCell ref="H58:H60"/>
    <mergeCell ref="F55:F57"/>
    <mergeCell ref="G55:G57"/>
    <mergeCell ref="H55:H57"/>
    <mergeCell ref="I55:I57"/>
    <mergeCell ref="A54:E54"/>
    <mergeCell ref="A55:A57"/>
    <mergeCell ref="B55:B57"/>
    <mergeCell ref="C55:C57"/>
    <mergeCell ref="D55:D57"/>
    <mergeCell ref="E55:E57"/>
    <mergeCell ref="H47:H49"/>
    <mergeCell ref="I47:I49"/>
    <mergeCell ref="L47:L49"/>
    <mergeCell ref="M47:M49"/>
    <mergeCell ref="I44:I46"/>
    <mergeCell ref="L44:L46"/>
    <mergeCell ref="M44:M46"/>
    <mergeCell ref="A47:A49"/>
    <mergeCell ref="B47:B49"/>
    <mergeCell ref="C47:C49"/>
    <mergeCell ref="D47:D49"/>
    <mergeCell ref="E47:E49"/>
    <mergeCell ref="F47:F49"/>
    <mergeCell ref="G47:G49"/>
    <mergeCell ref="E44:E46"/>
    <mergeCell ref="F44:F46"/>
    <mergeCell ref="G44:G46"/>
    <mergeCell ref="H44:H46"/>
    <mergeCell ref="A44:A46"/>
    <mergeCell ref="B44:B46"/>
    <mergeCell ref="C44:C46"/>
    <mergeCell ref="D44:D46"/>
    <mergeCell ref="H41:H43"/>
    <mergeCell ref="I41:I43"/>
    <mergeCell ref="L41:L43"/>
    <mergeCell ref="M41:M43"/>
    <mergeCell ref="I38:I40"/>
    <mergeCell ref="L38:L40"/>
    <mergeCell ref="M38:M40"/>
    <mergeCell ref="A41:A43"/>
    <mergeCell ref="B41:B43"/>
    <mergeCell ref="C41:C43"/>
    <mergeCell ref="D41:D43"/>
    <mergeCell ref="E41:E43"/>
    <mergeCell ref="F41:F43"/>
    <mergeCell ref="G41:G43"/>
    <mergeCell ref="E38:E40"/>
    <mergeCell ref="F38:F40"/>
    <mergeCell ref="G38:G40"/>
    <mergeCell ref="H38:H40"/>
    <mergeCell ref="A38:A40"/>
    <mergeCell ref="B38:B40"/>
    <mergeCell ref="C38:C40"/>
    <mergeCell ref="D38:D40"/>
    <mergeCell ref="H35:H37"/>
    <mergeCell ref="I35:I37"/>
    <mergeCell ref="L35:L37"/>
    <mergeCell ref="M35:M37"/>
    <mergeCell ref="I32:I34"/>
    <mergeCell ref="L32:L34"/>
    <mergeCell ref="M32:M34"/>
    <mergeCell ref="A35:A37"/>
    <mergeCell ref="B35:B37"/>
    <mergeCell ref="C35:C37"/>
    <mergeCell ref="D35:D37"/>
    <mergeCell ref="E35:E37"/>
    <mergeCell ref="F35:F37"/>
    <mergeCell ref="G35:G37"/>
    <mergeCell ref="E32:E34"/>
    <mergeCell ref="F32:F34"/>
    <mergeCell ref="G32:G34"/>
    <mergeCell ref="H32:H34"/>
    <mergeCell ref="A32:A34"/>
    <mergeCell ref="B32:B34"/>
    <mergeCell ref="C32:C34"/>
    <mergeCell ref="D32:D34"/>
    <mergeCell ref="I28:I30"/>
    <mergeCell ref="L28:L30"/>
    <mergeCell ref="M28:M30"/>
    <mergeCell ref="B31:E31"/>
    <mergeCell ref="E28:E30"/>
    <mergeCell ref="F28:F30"/>
    <mergeCell ref="G28:G30"/>
    <mergeCell ref="H28:H30"/>
    <mergeCell ref="A28:A30"/>
    <mergeCell ref="B28:B30"/>
    <mergeCell ref="C28:C30"/>
    <mergeCell ref="D28:D30"/>
    <mergeCell ref="H25:H27"/>
    <mergeCell ref="I25:I27"/>
    <mergeCell ref="L25:L27"/>
    <mergeCell ref="M25:M27"/>
    <mergeCell ref="I22:I24"/>
    <mergeCell ref="L22:L24"/>
    <mergeCell ref="M22:M24"/>
    <mergeCell ref="A25:A27"/>
    <mergeCell ref="B25:B27"/>
    <mergeCell ref="C25:C27"/>
    <mergeCell ref="D25:D27"/>
    <mergeCell ref="E25:E27"/>
    <mergeCell ref="F25:F27"/>
    <mergeCell ref="G25:G27"/>
    <mergeCell ref="E22:E24"/>
    <mergeCell ref="F22:F24"/>
    <mergeCell ref="G22:G24"/>
    <mergeCell ref="H22:H24"/>
    <mergeCell ref="A22:A24"/>
    <mergeCell ref="B22:B24"/>
    <mergeCell ref="C22:C24"/>
    <mergeCell ref="D22:D24"/>
    <mergeCell ref="B21:E21"/>
    <mergeCell ref="E18:E20"/>
    <mergeCell ref="F18:F20"/>
    <mergeCell ref="G18:G20"/>
    <mergeCell ref="L15:L17"/>
    <mergeCell ref="M15:M17"/>
    <mergeCell ref="A18:A20"/>
    <mergeCell ref="B18:B20"/>
    <mergeCell ref="C18:C20"/>
    <mergeCell ref="D18:D20"/>
    <mergeCell ref="I18:I20"/>
    <mergeCell ref="L18:L20"/>
    <mergeCell ref="M18:M20"/>
    <mergeCell ref="H18:H20"/>
    <mergeCell ref="F15:F17"/>
    <mergeCell ref="G15:G17"/>
    <mergeCell ref="H15:H17"/>
    <mergeCell ref="I15:I17"/>
    <mergeCell ref="E15:E17"/>
    <mergeCell ref="A15:A17"/>
    <mergeCell ref="B15:B17"/>
    <mergeCell ref="C15:C17"/>
    <mergeCell ref="D15:D17"/>
    <mergeCell ref="H12:H14"/>
    <mergeCell ref="I12:I14"/>
    <mergeCell ref="L12:L14"/>
    <mergeCell ref="M12:M14"/>
    <mergeCell ref="J10:K10"/>
    <mergeCell ref="B11:E11"/>
    <mergeCell ref="J11:K11"/>
    <mergeCell ref="A12:A14"/>
    <mergeCell ref="B12:B14"/>
    <mergeCell ref="C12:C14"/>
    <mergeCell ref="D12:D14"/>
    <mergeCell ref="E12:E14"/>
    <mergeCell ref="F12:F14"/>
    <mergeCell ref="G12:G14"/>
    <mergeCell ref="M5:M9"/>
    <mergeCell ref="G6:G9"/>
    <mergeCell ref="H6:L6"/>
    <mergeCell ref="H7:H9"/>
    <mergeCell ref="I7:I9"/>
    <mergeCell ref="J7:K9"/>
    <mergeCell ref="L7:L9"/>
    <mergeCell ref="I1:M1"/>
    <mergeCell ref="K2:M2"/>
    <mergeCell ref="A3:M3"/>
    <mergeCell ref="A5:A9"/>
    <mergeCell ref="B5:B9"/>
    <mergeCell ref="C5:C9"/>
    <mergeCell ref="D5:D9"/>
    <mergeCell ref="E5:E9"/>
    <mergeCell ref="F5:F9"/>
    <mergeCell ref="G5:L5"/>
    <mergeCell ref="A129:A131"/>
    <mergeCell ref="B129:B131"/>
    <mergeCell ref="C129:C131"/>
    <mergeCell ref="D129:D131"/>
    <mergeCell ref="E129:E131"/>
    <mergeCell ref="F129:F131"/>
    <mergeCell ref="G129:G131"/>
    <mergeCell ref="I67:I69"/>
    <mergeCell ref="G126:G128"/>
    <mergeCell ref="H126:H128"/>
    <mergeCell ref="I126:I128"/>
    <mergeCell ref="E70:E72"/>
    <mergeCell ref="F70:F72"/>
    <mergeCell ref="G70:G72"/>
    <mergeCell ref="M67:M69"/>
    <mergeCell ref="H129:H131"/>
    <mergeCell ref="I129:I131"/>
    <mergeCell ref="L129:L131"/>
    <mergeCell ref="M129:M131"/>
    <mergeCell ref="M126:M128"/>
    <mergeCell ref="L126:L128"/>
    <mergeCell ref="L120:L122"/>
    <mergeCell ref="M120:M122"/>
    <mergeCell ref="M100:M102"/>
    <mergeCell ref="G120:G122"/>
    <mergeCell ref="H120:H122"/>
    <mergeCell ref="I120:I122"/>
    <mergeCell ref="D120:D122"/>
    <mergeCell ref="B120:B122"/>
    <mergeCell ref="C120:C122"/>
    <mergeCell ref="E120:E122"/>
    <mergeCell ref="F120:F122"/>
    <mergeCell ref="C91:C93"/>
    <mergeCell ref="D91:D93"/>
    <mergeCell ref="H61:H63"/>
    <mergeCell ref="I61:I63"/>
    <mergeCell ref="E64:E66"/>
    <mergeCell ref="F64:F66"/>
    <mergeCell ref="G64:G66"/>
    <mergeCell ref="H67:H69"/>
    <mergeCell ref="H64:H66"/>
    <mergeCell ref="E67:E69"/>
    <mergeCell ref="A91:A93"/>
    <mergeCell ref="B91:B93"/>
    <mergeCell ref="A120:A122"/>
    <mergeCell ref="L67:L69"/>
    <mergeCell ref="A67:A69"/>
    <mergeCell ref="B67:B69"/>
    <mergeCell ref="C67:C69"/>
    <mergeCell ref="D67:D69"/>
    <mergeCell ref="A70:A72"/>
    <mergeCell ref="B70:B72"/>
    <mergeCell ref="I91:I93"/>
    <mergeCell ref="L91:L93"/>
    <mergeCell ref="M91:M93"/>
    <mergeCell ref="E91:E93"/>
    <mergeCell ref="F91:F93"/>
    <mergeCell ref="G91:G93"/>
    <mergeCell ref="H91:H93"/>
    <mergeCell ref="E100:E102"/>
    <mergeCell ref="F100:F102"/>
    <mergeCell ref="G100:G102"/>
    <mergeCell ref="A109:A111"/>
    <mergeCell ref="A100:A102"/>
    <mergeCell ref="B100:B102"/>
    <mergeCell ref="C100:C102"/>
    <mergeCell ref="D100:D102"/>
    <mergeCell ref="H100:H102"/>
    <mergeCell ref="F103:F105"/>
    <mergeCell ref="G103:G105"/>
    <mergeCell ref="H103:H105"/>
  </mergeCells>
  <printOptions/>
  <pageMargins left="0.7298611111111112" right="0.20972222222222223" top="0.51" bottom="0.51" header="0.5118055555555556" footer="0.5118055555555556"/>
  <pageSetup horizontalDpi="600" verticalDpi="600" orientation="landscape" paperSize="9" scale="55" r:id="rId1"/>
  <rowBreaks count="3" manualBreakCount="3">
    <brk id="46" max="12" man="1"/>
    <brk id="90" max="12" man="1"/>
    <brk id="138" max="12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jwisniewski</cp:lastModifiedBy>
  <cp:lastPrinted>2010-05-21T07:24:34Z</cp:lastPrinted>
  <dcterms:modified xsi:type="dcterms:W3CDTF">2010-05-21T07:33:15Z</dcterms:modified>
  <cp:category/>
  <cp:version/>
  <cp:contentType/>
  <cp:contentStatus/>
</cp:coreProperties>
</file>