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640" activeTab="0"/>
  </bookViews>
  <sheets>
    <sheet name="Arkusz1" sheetId="1" r:id="rId1"/>
  </sheets>
  <definedNames>
    <definedName name="_xlnm.Print_Area" localSheetId="0">'Arkusz1'!$A$1:$C$41</definedName>
  </definedNames>
  <calcPr fullCalcOnLoad="1"/>
</workbook>
</file>

<file path=xl/sharedStrings.xml><?xml version="1.0" encoding="utf-8"?>
<sst xmlns="http://schemas.openxmlformats.org/spreadsheetml/2006/main" count="51" uniqueCount="49">
  <si>
    <t>ZESTAWIENIE PRZYCHODÓW I DOCHODÓW</t>
  </si>
  <si>
    <t>Pozycja</t>
  </si>
  <si>
    <t>Treść</t>
  </si>
  <si>
    <t>PRZYCHODY I DOCHODY BUDŻETU</t>
  </si>
  <si>
    <t>1.</t>
  </si>
  <si>
    <t>2.</t>
  </si>
  <si>
    <t xml:space="preserve">Kredyty bankowe na inwestycje drogowe, w tym: </t>
  </si>
  <si>
    <t>3.</t>
  </si>
  <si>
    <t xml:space="preserve">Kredyty bankowe na inwestycje oświatowe, w tym: </t>
  </si>
  <si>
    <t>4.</t>
  </si>
  <si>
    <t xml:space="preserve">Kredyty bankowe na inwestycje pozostałe, w tym: </t>
  </si>
  <si>
    <t>5.</t>
  </si>
  <si>
    <t>6.</t>
  </si>
  <si>
    <t>DOCHODY</t>
  </si>
  <si>
    <t>ROZCHODY I WYDATKI BUDŻETU</t>
  </si>
  <si>
    <t>ROZCHODY</t>
  </si>
  <si>
    <t>WYDATKI</t>
  </si>
  <si>
    <t>różnica</t>
  </si>
  <si>
    <r>
      <t xml:space="preserve">RAZEM ROZCHODY I WYDATKI </t>
    </r>
    <r>
      <rPr>
        <b/>
        <sz val="10"/>
        <rFont val="Times New Roman"/>
        <family val="1"/>
      </rPr>
      <t>(1+2)</t>
    </r>
  </si>
  <si>
    <t>Poprawa spójności układu komunikacyjnego Cieszyna etap 2, część I-Przebudowa ul. Bielskiej 2619 S w Cieszynie</t>
  </si>
  <si>
    <t>Poprawa spójności układu komunikacyjnego Cieszyna etap 2,część II-Przebudowa ul. Bielskiej 2619 S w Cieszynie na odc. od km2+635 do km3+648</t>
  </si>
  <si>
    <t>Przebudowa skrzyżowania ulic:Daszyńskiego, Strażackiej i Kościelnej wraz z przyległą infrastrukturą drogową na rondo oraz przebudowa drogi dojazdowej do Szkoły Podstawowej nr 2 wraz z infrastrukturą techniczną i obsługą komunikacyjną Osiedla Cieszyńskie (zadanie prowadzone przez Miasto Ustroń)</t>
  </si>
  <si>
    <t>Przebudowa drogi  2614S - ul. Mickiewicza w Skoczowie na odcinku od skrzyżowania z ul. Cieszyńską do mostu na rzece Bładnica ( zadanie prowadzone przez Miasto Skoczów)</t>
  </si>
  <si>
    <t>Kompleksowa termomodernizacja budynków szkolnych ZSR w Międzyświeciu</t>
  </si>
  <si>
    <t>Kompleksowa modernizacja SSM "Zaolzianka" w Istebnej</t>
  </si>
  <si>
    <t>Termomodernizacja budynku szkoły Zespołu Szkół Technicznych w Cieszynie (kontynuacja zadania z 2010 r.)</t>
  </si>
  <si>
    <t>Budowa boiska wielofunkcyjnego przy ZST w Cieszynie</t>
  </si>
  <si>
    <t>Budowa boiska wielofunkcyjnego przy ZSP w Ustroniu</t>
  </si>
  <si>
    <t>Modernizacja Szpitala Śląskiego w Cieszynie-etap II-utworzenie nowoczesnego bloku operacyjnego wraz z zapleczem diagnostycznym</t>
  </si>
  <si>
    <t>Modernizacja i rozbudowa Szpitala Śląskiego w Cieszynie-etap II- wyposażenie Szpitalnego Oddziału Ratunkowego</t>
  </si>
  <si>
    <t>Modernizacja budynku Starostwa przy ul.Szerokiej</t>
  </si>
  <si>
    <t>Plan 2011 r.</t>
  </si>
  <si>
    <t>Remonty nawierzchni na drogach powiatowych</t>
  </si>
  <si>
    <t>7.</t>
  </si>
  <si>
    <t>Przychody z tytułu innych rozliczeń krajowych</t>
  </si>
  <si>
    <t>8.</t>
  </si>
  <si>
    <t>Pożyczka z WFOŚiGW na zadanie inwestycyjne pn.: "Termomodernizacja budynku szkoły Zespołu Szkół Technicznych w Cieszynie"</t>
  </si>
  <si>
    <r>
      <t xml:space="preserve">RAZEM PRZYCHODY </t>
    </r>
    <r>
      <rPr>
        <b/>
        <sz val="10"/>
        <rFont val="Times New Roman"/>
        <family val="1"/>
      </rPr>
      <t>(1+2+3+4+5+6)</t>
    </r>
  </si>
  <si>
    <r>
      <t xml:space="preserve">RAZEM PRZYCHODY I DOCHODY </t>
    </r>
    <r>
      <rPr>
        <b/>
        <sz val="10"/>
        <rFont val="Times New Roman"/>
        <family val="1"/>
      </rPr>
      <t>(7+8)</t>
    </r>
  </si>
  <si>
    <t>Przychody z otrzymanych spłaty pożyczek, w tym:</t>
  </si>
  <si>
    <t>pożyczka udzielona dla ZZOZ Cieszyn</t>
  </si>
  <si>
    <t>kredyty na wyprzedzające finanoswanie ze środków unijnych</t>
  </si>
  <si>
    <t>kredyty zaciągnięte we wcześniejszych latach</t>
  </si>
  <si>
    <t>pożyczki zaciagnięte we wczesniejszych latach</t>
  </si>
  <si>
    <t xml:space="preserve">udzielone pożyczki </t>
  </si>
  <si>
    <t>pożyczka udzielona dla Muzeum</t>
  </si>
  <si>
    <r>
      <t xml:space="preserve"> </t>
    </r>
    <r>
      <rPr>
        <sz val="12"/>
        <rFont val="Times New Roman"/>
        <family val="1"/>
      </rPr>
      <t>Spłaty otrzymanych krajowych pożyczek i kredytów, w tym na:</t>
    </r>
  </si>
  <si>
    <t xml:space="preserve">ORAZ ROZCHODÓW I WYDATKÓW </t>
  </si>
  <si>
    <t>załącznik nr 3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</si>
</sst>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13">
    <font>
      <sz val="10"/>
      <name val="Arial CE"/>
      <family val="0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0"/>
      <name val="Tahoma"/>
      <family val="2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1" fontId="3" fillId="0" borderId="3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vertical="center" wrapText="1"/>
    </xf>
    <xf numFmtId="41" fontId="3" fillId="0" borderId="1" xfId="0" applyNumberFormat="1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41" fontId="7" fillId="0" borderId="6" xfId="0" applyNumberFormat="1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41" fontId="7" fillId="0" borderId="5" xfId="0" applyNumberFormat="1" applyFont="1" applyBorder="1" applyAlignment="1">
      <alignment vertical="center"/>
    </xf>
    <xf numFmtId="41" fontId="7" fillId="0" borderId="8" xfId="0" applyNumberFormat="1" applyFont="1" applyBorder="1" applyAlignment="1">
      <alignment vertical="center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49" fontId="5" fillId="0" borderId="1" xfId="0" applyNumberFormat="1" applyFont="1" applyBorder="1" applyAlignment="1">
      <alignment vertical="center" wrapText="1"/>
    </xf>
    <xf numFmtId="41" fontId="5" fillId="0" borderId="1" xfId="0" applyNumberFormat="1" applyFont="1" applyBorder="1" applyAlignment="1">
      <alignment vertical="center"/>
    </xf>
    <xf numFmtId="49" fontId="5" fillId="0" borderId="1" xfId="0" applyNumberFormat="1" applyFont="1" applyBorder="1" applyAlignment="1">
      <alignment vertical="center" wrapText="1"/>
    </xf>
    <xf numFmtId="41" fontId="5" fillId="0" borderId="1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vertical="center" wrapText="1"/>
    </xf>
    <xf numFmtId="41" fontId="5" fillId="0" borderId="10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1" fontId="5" fillId="0" borderId="12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right" vertical="center" wrapText="1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1" fontId="3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6" fillId="0" borderId="5" xfId="0" applyNumberFormat="1" applyFont="1" applyFill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41" fontId="3" fillId="0" borderId="6" xfId="0" applyNumberFormat="1" applyFont="1" applyBorder="1" applyAlignment="1">
      <alignment vertical="center"/>
    </xf>
    <xf numFmtId="41" fontId="3" fillId="0" borderId="5" xfId="0" applyNumberFormat="1" applyFont="1" applyBorder="1" applyAlignment="1">
      <alignment vertical="center"/>
    </xf>
    <xf numFmtId="41" fontId="3" fillId="0" borderId="9" xfId="0" applyNumberFormat="1" applyFont="1" applyBorder="1" applyAlignment="1">
      <alignment vertical="center"/>
    </xf>
    <xf numFmtId="0" fontId="7" fillId="0" borderId="6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41" fontId="11" fillId="0" borderId="8" xfId="0" applyNumberFormat="1" applyFont="1" applyBorder="1" applyAlignment="1">
      <alignment vertical="center"/>
    </xf>
    <xf numFmtId="41" fontId="5" fillId="0" borderId="13" xfId="0" applyNumberFormat="1" applyFont="1" applyBorder="1" applyAlignment="1">
      <alignment vertical="center"/>
    </xf>
    <xf numFmtId="0" fontId="12" fillId="0" borderId="13" xfId="0" applyFont="1" applyBorder="1" applyAlignment="1">
      <alignment vertical="center" wrapText="1"/>
    </xf>
    <xf numFmtId="41" fontId="3" fillId="0" borderId="8" xfId="0" applyNumberFormat="1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41" fontId="1" fillId="0" borderId="0" xfId="0" applyNumberFormat="1" applyFont="1" applyAlignment="1">
      <alignment vertical="center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left" vertical="center" wrapText="1"/>
    </xf>
    <xf numFmtId="41" fontId="11" fillId="0" borderId="14" xfId="0" applyNumberFormat="1" applyFont="1" applyBorder="1" applyAlignment="1">
      <alignment vertical="center" wrapText="1"/>
    </xf>
    <xf numFmtId="49" fontId="11" fillId="0" borderId="9" xfId="0" applyNumberFormat="1" applyFont="1" applyBorder="1" applyAlignment="1">
      <alignment horizontal="left" vertical="center" wrapText="1"/>
    </xf>
    <xf numFmtId="41" fontId="11" fillId="0" borderId="15" xfId="0" applyNumberFormat="1" applyFont="1" applyBorder="1" applyAlignment="1">
      <alignment vertical="center" wrapText="1"/>
    </xf>
    <xf numFmtId="49" fontId="11" fillId="0" borderId="1" xfId="0" applyNumberFormat="1" applyFont="1" applyBorder="1" applyAlignment="1">
      <alignment vertical="center" wrapText="1"/>
    </xf>
    <xf numFmtId="41" fontId="11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view="pageBreakPreview" zoomScale="90" zoomScaleSheetLayoutView="90" workbookViewId="0" topLeftCell="A1">
      <selection activeCell="H12" sqref="H12"/>
    </sheetView>
  </sheetViews>
  <sheetFormatPr defaultColWidth="9.00390625" defaultRowHeight="12.75"/>
  <cols>
    <col min="1" max="1" width="9.75390625" style="1" customWidth="1"/>
    <col min="2" max="2" width="64.875" style="2" customWidth="1"/>
    <col min="3" max="3" width="18.875" style="2" customWidth="1"/>
    <col min="4" max="4" width="11.00390625" style="2" customWidth="1"/>
    <col min="5" max="5" width="14.125" style="2" customWidth="1"/>
    <col min="6" max="6" width="13.75390625" style="2" customWidth="1"/>
    <col min="7" max="7" width="14.375" style="2" customWidth="1"/>
    <col min="8" max="16384" width="11.00390625" style="2" customWidth="1"/>
  </cols>
  <sheetData>
    <row r="1" spans="2:3" ht="12.75">
      <c r="B1" s="60" t="s">
        <v>48</v>
      </c>
      <c r="C1" s="60"/>
    </row>
    <row r="2" spans="1:4" ht="15.75" customHeight="1">
      <c r="A2" s="3"/>
      <c r="B2" s="61"/>
      <c r="C2" s="61"/>
      <c r="D2" s="4"/>
    </row>
    <row r="3" spans="1:3" ht="12.75">
      <c r="A3" s="3"/>
      <c r="B3" s="65"/>
      <c r="C3" s="65"/>
    </row>
    <row r="4" spans="1:3" ht="24.75" customHeight="1">
      <c r="A4" s="66" t="s">
        <v>0</v>
      </c>
      <c r="B4" s="66"/>
      <c r="C4" s="66"/>
    </row>
    <row r="5" spans="1:3" ht="24.75" customHeight="1">
      <c r="A5" s="66" t="s">
        <v>47</v>
      </c>
      <c r="B5" s="66"/>
      <c r="C5" s="66"/>
    </row>
    <row r="6" spans="1:3" ht="12" customHeight="1">
      <c r="A6" s="3"/>
      <c r="B6" s="5"/>
      <c r="C6" s="5"/>
    </row>
    <row r="7" spans="1:3" ht="19.5" customHeight="1">
      <c r="A7" s="6" t="s">
        <v>1</v>
      </c>
      <c r="B7" s="6" t="s">
        <v>2</v>
      </c>
      <c r="C7" s="6" t="s">
        <v>31</v>
      </c>
    </row>
    <row r="8" spans="1:3" ht="24.75" customHeight="1">
      <c r="A8" s="67" t="s">
        <v>3</v>
      </c>
      <c r="B8" s="68"/>
      <c r="C8" s="69"/>
    </row>
    <row r="9" spans="1:3" ht="30.75" customHeight="1">
      <c r="A9" s="7" t="s">
        <v>4</v>
      </c>
      <c r="B9" s="8" t="s">
        <v>39</v>
      </c>
      <c r="C9" s="9">
        <f>C10+C11</f>
        <v>1880000</v>
      </c>
    </row>
    <row r="10" spans="1:3" ht="20.25" customHeight="1">
      <c r="A10" s="52"/>
      <c r="B10" s="54" t="s">
        <v>40</v>
      </c>
      <c r="C10" s="55">
        <v>1800000</v>
      </c>
    </row>
    <row r="11" spans="1:3" ht="16.5" customHeight="1">
      <c r="A11" s="53"/>
      <c r="B11" s="56" t="s">
        <v>45</v>
      </c>
      <c r="C11" s="57">
        <v>80000</v>
      </c>
    </row>
    <row r="12" spans="1:3" ht="31.5" customHeight="1">
      <c r="A12" s="10" t="s">
        <v>5</v>
      </c>
      <c r="B12" s="11" t="s">
        <v>6</v>
      </c>
      <c r="C12" s="12">
        <f>SUM(C13:C17)</f>
        <v>6748043</v>
      </c>
    </row>
    <row r="13" spans="1:3" ht="59.25" customHeight="1">
      <c r="A13" s="13"/>
      <c r="B13" s="14" t="s">
        <v>19</v>
      </c>
      <c r="C13" s="15">
        <v>1909443</v>
      </c>
    </row>
    <row r="14" spans="1:3" ht="43.5" customHeight="1">
      <c r="A14" s="16"/>
      <c r="B14" s="14" t="s">
        <v>20</v>
      </c>
      <c r="C14" s="17">
        <v>985100</v>
      </c>
    </row>
    <row r="15" spans="1:3" ht="55.5" customHeight="1">
      <c r="A15" s="16"/>
      <c r="B15" s="39" t="s">
        <v>21</v>
      </c>
      <c r="C15" s="18">
        <v>1208500</v>
      </c>
    </row>
    <row r="16" spans="1:3" ht="45">
      <c r="A16" s="16"/>
      <c r="B16" s="19" t="s">
        <v>22</v>
      </c>
      <c r="C16" s="18">
        <v>645000</v>
      </c>
    </row>
    <row r="17" spans="1:3" ht="30" customHeight="1">
      <c r="A17" s="16"/>
      <c r="B17" s="45" t="s">
        <v>32</v>
      </c>
      <c r="C17" s="46">
        <f>1000000+500000+500000</f>
        <v>2000000</v>
      </c>
    </row>
    <row r="18" spans="1:3" ht="42" customHeight="1">
      <c r="A18" s="10" t="s">
        <v>7</v>
      </c>
      <c r="B18" s="11" t="s">
        <v>8</v>
      </c>
      <c r="C18" s="12">
        <f>SUM(C19:C23)</f>
        <v>2037673</v>
      </c>
    </row>
    <row r="19" spans="1:3" ht="30">
      <c r="A19" s="13"/>
      <c r="B19" s="40" t="s">
        <v>23</v>
      </c>
      <c r="C19" s="41">
        <v>381913</v>
      </c>
    </row>
    <row r="20" spans="1:3" ht="21" customHeight="1">
      <c r="A20" s="16"/>
      <c r="B20" s="14" t="s">
        <v>24</v>
      </c>
      <c r="C20" s="42">
        <v>160479</v>
      </c>
    </row>
    <row r="21" spans="1:3" ht="30.75" customHeight="1">
      <c r="A21" s="16"/>
      <c r="B21" s="14" t="s">
        <v>25</v>
      </c>
      <c r="C21" s="42">
        <f>1339534-344253</f>
        <v>995281</v>
      </c>
    </row>
    <row r="22" spans="1:3" ht="30.75" customHeight="1">
      <c r="A22" s="16"/>
      <c r="B22" s="14" t="s">
        <v>26</v>
      </c>
      <c r="C22" s="42">
        <v>250000</v>
      </c>
    </row>
    <row r="23" spans="1:3" ht="30.75" customHeight="1">
      <c r="A23" s="38"/>
      <c r="B23" s="20" t="s">
        <v>27</v>
      </c>
      <c r="C23" s="43">
        <v>250000</v>
      </c>
    </row>
    <row r="24" spans="1:3" ht="32.25" customHeight="1">
      <c r="A24" s="10" t="s">
        <v>9</v>
      </c>
      <c r="B24" s="11" t="s">
        <v>10</v>
      </c>
      <c r="C24" s="12">
        <f>SUM(C25:C27)</f>
        <v>2114932</v>
      </c>
    </row>
    <row r="25" spans="1:3" ht="47.25">
      <c r="A25" s="16"/>
      <c r="B25" s="44" t="s">
        <v>28</v>
      </c>
      <c r="C25" s="41">
        <v>1036398</v>
      </c>
    </row>
    <row r="26" spans="1:3" ht="30">
      <c r="A26" s="16"/>
      <c r="B26" s="14" t="s">
        <v>29</v>
      </c>
      <c r="C26" s="42">
        <v>578534</v>
      </c>
    </row>
    <row r="27" spans="1:7" ht="30.75" customHeight="1">
      <c r="A27" s="16"/>
      <c r="B27" s="19" t="s">
        <v>30</v>
      </c>
      <c r="C27" s="49">
        <v>500000</v>
      </c>
      <c r="E27" s="51">
        <f>C12+C18+C24</f>
        <v>10900648</v>
      </c>
      <c r="G27" s="51">
        <f>E27+E28</f>
        <v>11244901</v>
      </c>
    </row>
    <row r="28" spans="1:5" ht="42.75">
      <c r="A28" s="10" t="s">
        <v>11</v>
      </c>
      <c r="B28" s="50" t="s">
        <v>36</v>
      </c>
      <c r="C28" s="22">
        <v>344253</v>
      </c>
      <c r="E28" s="51">
        <f>C28</f>
        <v>344253</v>
      </c>
    </row>
    <row r="29" spans="1:3" ht="30.75" customHeight="1">
      <c r="A29" s="10" t="s">
        <v>12</v>
      </c>
      <c r="B29" s="48" t="s">
        <v>34</v>
      </c>
      <c r="C29" s="47">
        <f>527727-25804+27000+80000</f>
        <v>608923</v>
      </c>
    </row>
    <row r="30" spans="1:3" ht="33.75" customHeight="1">
      <c r="A30" s="10" t="s">
        <v>33</v>
      </c>
      <c r="B30" s="21" t="s">
        <v>37</v>
      </c>
      <c r="C30" s="22">
        <f>C9+C12+C18+C24+C29+C28</f>
        <v>13733824</v>
      </c>
    </row>
    <row r="31" spans="1:3" ht="26.25" customHeight="1">
      <c r="A31" s="13" t="s">
        <v>35</v>
      </c>
      <c r="B31" s="23" t="s">
        <v>13</v>
      </c>
      <c r="C31" s="24">
        <f>185000421+908665-9247723+120000</f>
        <v>176781363</v>
      </c>
    </row>
    <row r="32" spans="1:3" ht="28.5" customHeight="1" thickBot="1">
      <c r="A32" s="25"/>
      <c r="B32" s="26" t="s">
        <v>38</v>
      </c>
      <c r="C32" s="27">
        <f>C30+C31</f>
        <v>190515187</v>
      </c>
    </row>
    <row r="33" spans="1:3" ht="19.5" customHeight="1" thickTop="1">
      <c r="A33" s="62" t="s">
        <v>14</v>
      </c>
      <c r="B33" s="63"/>
      <c r="C33" s="64"/>
    </row>
    <row r="34" spans="1:3" ht="19.5" customHeight="1">
      <c r="A34" s="28" t="s">
        <v>4</v>
      </c>
      <c r="B34" s="29" t="s">
        <v>15</v>
      </c>
      <c r="C34" s="30">
        <f>C35</f>
        <v>23406218</v>
      </c>
    </row>
    <row r="35" spans="1:3" ht="34.5" customHeight="1">
      <c r="A35" s="10"/>
      <c r="B35" s="21" t="s">
        <v>46</v>
      </c>
      <c r="C35" s="12">
        <f>18170000+5182022-25804+80000</f>
        <v>23406218</v>
      </c>
    </row>
    <row r="36" spans="1:5" ht="34.5" customHeight="1">
      <c r="A36" s="13"/>
      <c r="B36" s="58" t="s">
        <v>41</v>
      </c>
      <c r="C36" s="59">
        <v>18170000</v>
      </c>
      <c r="E36" s="51">
        <f>SUM(C36:C38)</f>
        <v>23326218</v>
      </c>
    </row>
    <row r="37" spans="1:3" ht="34.5" customHeight="1">
      <c r="A37" s="16"/>
      <c r="B37" s="58" t="s">
        <v>42</v>
      </c>
      <c r="C37" s="59">
        <v>4798475</v>
      </c>
    </row>
    <row r="38" spans="1:3" ht="34.5" customHeight="1">
      <c r="A38" s="16"/>
      <c r="B38" s="58" t="s">
        <v>43</v>
      </c>
      <c r="C38" s="59">
        <v>357743</v>
      </c>
    </row>
    <row r="39" spans="1:3" ht="34.5" customHeight="1">
      <c r="A39" s="38"/>
      <c r="B39" s="58" t="s">
        <v>44</v>
      </c>
      <c r="C39" s="59">
        <v>80000</v>
      </c>
    </row>
    <row r="40" spans="1:3" ht="24.75" customHeight="1">
      <c r="A40" s="13" t="s">
        <v>5</v>
      </c>
      <c r="B40" s="23" t="s">
        <v>16</v>
      </c>
      <c r="C40" s="24">
        <f>168422300+908665-3448996+500000+27000+500000+80000+120000</f>
        <v>167108969</v>
      </c>
    </row>
    <row r="41" spans="1:3" ht="26.25" customHeight="1">
      <c r="A41" s="10"/>
      <c r="B41" s="23" t="s">
        <v>18</v>
      </c>
      <c r="C41" s="24">
        <f>C34+C40</f>
        <v>190515187</v>
      </c>
    </row>
    <row r="42" spans="1:3" ht="15.75">
      <c r="A42" s="31"/>
      <c r="B42" s="32" t="s">
        <v>17</v>
      </c>
      <c r="C42" s="33">
        <f>C32-C41</f>
        <v>0</v>
      </c>
    </row>
    <row r="43" spans="1:3" ht="15.75">
      <c r="A43" s="31"/>
      <c r="B43" s="34"/>
      <c r="C43" s="35"/>
    </row>
    <row r="44" spans="1:3" ht="15.75">
      <c r="A44" s="31"/>
      <c r="B44" s="34"/>
      <c r="C44" s="33"/>
    </row>
    <row r="45" spans="1:3" ht="15.75">
      <c r="A45" s="31"/>
      <c r="B45" s="34"/>
      <c r="C45" s="34"/>
    </row>
    <row r="46" spans="1:3" ht="15.75">
      <c r="A46" s="31"/>
      <c r="B46" s="34"/>
      <c r="C46" s="34"/>
    </row>
    <row r="47" spans="1:3" ht="15.75">
      <c r="A47" s="31"/>
      <c r="B47" s="34"/>
      <c r="C47" s="34"/>
    </row>
    <row r="48" spans="1:3" ht="15.75">
      <c r="A48" s="31"/>
      <c r="B48" s="34"/>
      <c r="C48" s="34"/>
    </row>
    <row r="49" spans="1:3" ht="15.75">
      <c r="A49" s="31"/>
      <c r="B49" s="34"/>
      <c r="C49" s="34"/>
    </row>
    <row r="50" spans="1:3" ht="15.75">
      <c r="A50" s="31"/>
      <c r="B50" s="34"/>
      <c r="C50" s="34"/>
    </row>
    <row r="51" spans="1:3" ht="15.75">
      <c r="A51" s="31"/>
      <c r="B51" s="34"/>
      <c r="C51" s="34"/>
    </row>
    <row r="52" spans="1:3" ht="12.75">
      <c r="A52" s="36"/>
      <c r="B52" s="37"/>
      <c r="C52" s="37"/>
    </row>
    <row r="53" spans="1:3" ht="12.75">
      <c r="A53" s="36"/>
      <c r="B53" s="37"/>
      <c r="C53" s="37"/>
    </row>
  </sheetData>
  <mergeCells count="7">
    <mergeCell ref="B1:C1"/>
    <mergeCell ref="B2:C2"/>
    <mergeCell ref="A33:C33"/>
    <mergeCell ref="B3:C3"/>
    <mergeCell ref="A4:C4"/>
    <mergeCell ref="A5:C5"/>
    <mergeCell ref="A8:C8"/>
  </mergeCells>
  <printOptions/>
  <pageMargins left="0.7874015748031497" right="0.7874015748031497" top="0.5905511811023623" bottom="0.7874015748031497" header="0.5118110236220472" footer="0.5118110236220472"/>
  <pageSetup firstPageNumber="22" useFirstPageNumber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jwisniewski</dc:creator>
  <cp:keywords/>
  <dc:description/>
  <cp:lastModifiedBy>pmarcinkowska</cp:lastModifiedBy>
  <cp:lastPrinted>2011-01-14T09:24:12Z</cp:lastPrinted>
  <dcterms:created xsi:type="dcterms:W3CDTF">2010-05-17T08:57:26Z</dcterms:created>
  <dcterms:modified xsi:type="dcterms:W3CDTF">2011-01-17T13:13:20Z</dcterms:modified>
  <cp:category/>
  <cp:version/>
  <cp:contentType/>
  <cp:contentStatus/>
</cp:coreProperties>
</file>