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WPF_AnalizaWsk_ProjektowanieJST" sheetId="1" r:id="rId1"/>
  </sheets>
  <externalReferences>
    <externalReference r:id="rId4"/>
  </externalReferences>
  <definedNames>
    <definedName name="_xlnm._FilterDatabase" localSheetId="0" hidden="1">'WPF_AnalizaWsk_ProjektowanieJST'!$A$12:$A$113</definedName>
    <definedName name="_xlnm.Print_Area" localSheetId="0">'WPF_AnalizaWsk_ProjektowanieJST'!$B$8:$S$117</definedName>
    <definedName name="_xlnm.Print_Titles" localSheetId="0">'WPF_AnalizaWsk_ProjektowanieJST'!$B:$D,'WPF_AnalizaWsk_ProjektowanieJST'!$12:$12</definedName>
    <definedName name="Z_9360F695_77C0_4418_82C5_829A762C44E9_.wvu.Cols" localSheetId="0" hidden="1">'WPF_AnalizaWsk_ProjektowanieJST'!$A:$A,'WPF_AnalizaWsk_ProjektowanieJST'!$C:$C</definedName>
    <definedName name="Z_9360F695_77C0_4418_82C5_829A762C44E9_.wvu.FilterData" localSheetId="0" hidden="1">'WPF_AnalizaWsk_ProjektowanieJST'!$A$12:$A$113</definedName>
    <definedName name="Z_9360F695_77C0_4418_82C5_829A762C44E9_.wvu.PrintArea" localSheetId="0" hidden="1">'WPF_AnalizaWsk_ProjektowanieJST'!$B$12:$AL$113</definedName>
    <definedName name="Z_9360F695_77C0_4418_82C5_829A762C44E9_.wvu.PrintTitles" localSheetId="0" hidden="1">'WPF_AnalizaWsk_ProjektowanieJST'!$B:$D,'WPF_AnalizaWsk_ProjektowanieJST'!$12:$12</definedName>
  </definedNames>
  <calcPr fullCalcOnLoad="1"/>
</workbook>
</file>

<file path=xl/sharedStrings.xml><?xml version="1.0" encoding="utf-8"?>
<sst xmlns="http://schemas.openxmlformats.org/spreadsheetml/2006/main" count="972" uniqueCount="367">
  <si>
    <t>Zestawienie wygenerowane na podstawie danych wprowadzonych do systemu BESTI@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</si>
  <si>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</si>
  <si>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</si>
  <si>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</si>
  <si>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Ministra Finansów z dnia 10.01.2013 (Dz.U. z 2013 r., poz. 86)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</si>
  <si>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</si>
  <si>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</si>
  <si>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</si>
  <si>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</si>
  <si>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</si>
  <si>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WIELOLETNIA PROGNOZA FINANSOWA POWIATU CIESZYŃSKIEGO</t>
  </si>
  <si>
    <t>X</t>
  </si>
  <si>
    <t>Lp.</t>
  </si>
  <si>
    <t>Formuła</t>
  </si>
  <si>
    <t>Wyszczególnienie</t>
  </si>
  <si>
    <t>x</t>
  </si>
  <si>
    <t>[1.1]+[1.2]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</si>
  <si>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</si>
  <si>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</si>
  <si>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</si>
  <si>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</si>
  <si>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</si>
  <si>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</si>
  <si>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</si>
  <si>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</si>
  <si>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</si>
  <si>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</si>
  <si>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</si>
  <si>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</si>
  <si>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</si>
  <si>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</si>
  <si>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</si>
  <si>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</si>
  <si>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</si>
  <si>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</si>
  <si>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</si>
  <si>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</si>
  <si>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</si>
  <si>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[2.1]+[2.2]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</si>
  <si>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</si>
  <si>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</si>
  <si>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</si>
  <si>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</si>
  <si>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</si>
  <si>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</si>
  <si>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</si>
  <si>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</si>
  <si>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</si>
  <si>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</si>
  <si>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</si>
  <si>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</si>
  <si>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</si>
  <si>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</si>
  <si>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</si>
  <si>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</si>
  <si>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</si>
  <si>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</si>
  <si>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[1] -[2]</t>
  </si>
  <si>
    <t>Wynik budżetu</t>
  </si>
  <si>
    <t>[4.1] + [4.2] + [4.3] + [4.4]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</si>
  <si>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</si>
  <si>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</si>
  <si>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</si>
  <si>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</si>
  <si>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</si>
  <si>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</si>
  <si>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</si>
  <si>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</si>
  <si>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</si>
  <si>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</si>
  <si>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</si>
  <si>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</si>
  <si>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</si>
  <si>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</si>
  <si>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[5.1] + [5.2]</t>
  </si>
  <si>
    <t>Rozchody budżetu</t>
  </si>
  <si>
    <t>5.1</t>
  </si>
  <si>
    <t>Spłaty rat kapitałowych kredytów i pożyczek oraz wykup papierów wartościowych</t>
  </si>
  <si>
    <t>5.1.1</t>
  </si>
  <si>
    <t>[5.1.1.1] + [5.1.1.2] + [5.1.1.3]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</si>
  <si>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</si>
  <si>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</si>
  <si>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</si>
  <si>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</si>
  <si>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</si>
  <si>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</si>
  <si>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</si>
  <si>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</si>
  <si>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</si>
  <si>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</si>
  <si>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</si>
  <si>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</si>
  <si>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</si>
  <si>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>[1.1] - [2.1]</t>
  </si>
  <si>
    <t>Różnica między dochodami bieżącymi a  wydatkami bieżącymi</t>
  </si>
  <si>
    <t>8.2</t>
  </si>
  <si>
    <t>[1.1] + [4.1] + [4.2] - (  [2.1] - [2.1.2]  )</t>
  </si>
  <si>
    <t>Różnica między dochodami bieżącymi, skorygowanymi o środki a wydatkami bieżącymi, pomniejszonymi  o wydatki</t>
  </si>
  <si>
    <t>Wskaźnik spłaty zobowiązań</t>
  </si>
  <si>
    <t>9.1</t>
  </si>
  <si>
    <t>([2.1.1] + [2.1.3.1] + [5.1] ) / [1]</t>
  </si>
  <si>
    <t>9.2</t>
  </si>
  <si>
    <t>( ([2.1.1]-[2.1.1.1])+([2.1.3.1]-[2.1.3.1.1]-[2.1.3.1.2])+([5.1]-[5.1.1]) )/([1]-[15.1.1])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</si>
  <si>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</si>
  <si>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</si>
  <si>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</si>
  <si>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(([2.1.1]-[2.1.1.1]) + ([2.1.3.1]-[2.1.3.1.1]-[2.1.3.1.2])+([5.1]-[5.1.1])+[9.3]) /([1]-[15.1.1])</t>
  </si>
  <si>
    <t>9.5</t>
  </si>
  <si>
    <t>(([1.1] - [15.1.1])+[1.2.1] - ([2.1]-[2.1.2]-[15.2]))/ ([1]-[15.1.1])</t>
  </si>
  <si>
    <t>Wskaźnik dochodów bieżących powiększonych o dochody ze sprzedaży majątku oraz pomniejszonych o wydatki bieżące, do dochodów budżetu, ustalony dla danego roku (wskaźnik jednoroczny)</t>
  </si>
  <si>
    <t>9.6</t>
  </si>
  <si>
    <t>średnia z trzech poprzednich lat [9.5]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</si>
  <si>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</si>
  <si>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</si>
  <si>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</si>
  <si>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[9.4]-[9.6]</t>
  </si>
  <si>
    <t>9.7.1</t>
  </si>
  <si>
    <t>[9.4]-[9.6.1]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</si>
  <si>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</si>
  <si>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</si>
  <si>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</si>
  <si>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</si>
  <si>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</si>
  <si>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</si>
  <si>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</si>
  <si>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</si>
  <si>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</si>
  <si>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[11.3.1] + [11.3.2]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</si>
  <si>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</si>
  <si>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</si>
  <si>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</si>
  <si>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</si>
  <si>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</si>
  <si>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</si>
  <si>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</si>
  <si>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</si>
  <si>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</si>
  <si>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</si>
  <si>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</si>
  <si>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</si>
  <si>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</si>
  <si>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</si>
  <si>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</si>
  <si>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</si>
  <si>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</si>
  <si>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</si>
  <si>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</si>
  <si>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</si>
  <si>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</si>
  <si>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</si>
  <si>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</si>
  <si>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</si>
  <si>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</si>
  <si>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</si>
  <si>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</si>
  <si>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</si>
  <si>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</si>
  <si>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</si>
  <si>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</si>
  <si>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</si>
  <si>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</si>
  <si>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</si>
  <si>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</si>
  <si>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</si>
  <si>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</si>
  <si>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</si>
  <si>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</si>
  <si>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</si>
  <si>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</si>
  <si>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</si>
  <si>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</si>
  <si>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12.7.1</t>
  </si>
  <si>
    <t>12.8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</si>
  <si>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</si>
  <si>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</si>
  <si>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</si>
  <si>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</si>
  <si>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</si>
  <si>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</si>
  <si>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</si>
  <si>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</si>
  <si>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</si>
  <si>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</si>
  <si>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</si>
  <si>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</si>
  <si>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</si>
  <si>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</si>
  <si>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</si>
  <si>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</si>
  <si>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</si>
  <si>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</si>
  <si>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</si>
  <si>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</si>
  <si>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</si>
  <si>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</si>
  <si>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</si>
  <si>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</si>
  <si>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</si>
  <si>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</si>
  <si>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</si>
  <si>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</si>
  <si>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</si>
  <si>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</si>
  <si>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</si>
  <si>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</si>
  <si>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</si>
  <si>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</si>
  <si>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</si>
  <si>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</si>
  <si>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</si>
  <si>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</si>
  <si>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</si>
  <si>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</si>
  <si>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</si>
  <si>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</si>
  <si>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</si>
  <si>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</si>
  <si>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</si>
  <si>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</si>
  <si>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</si>
  <si>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</si>
  <si>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</si>
  <si>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</si>
  <si>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</si>
  <si>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</si>
  <si>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</si>
  <si>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</si>
  <si>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</si>
  <si>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</si>
  <si>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</si>
  <si>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</si>
  <si>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</si>
  <si>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</si>
  <si>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</si>
  <si>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</si>
  <si>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</si>
  <si>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</si>
  <si>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</si>
  <si>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</si>
  <si>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</si>
  <si>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</si>
  <si>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</si>
  <si>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</si>
  <si>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</si>
  <si>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</si>
  <si>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</si>
  <si>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</si>
  <si>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</si>
  <si>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</si>
  <si>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</si>
  <si>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</si>
  <si>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</si>
  <si>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</si>
  <si>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</si>
  <si>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</si>
  <si>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</si>
  <si>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</si>
  <si>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</si>
  <si>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</si>
  <si>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</si>
  <si>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</si>
  <si>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</si>
  <si>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</si>
  <si>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</si>
  <si>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</si>
  <si>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</si>
  <si>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</si>
  <si>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</si>
  <si>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</si>
  <si>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</si>
  <si>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</si>
  <si>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</si>
  <si>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</si>
  <si>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</si>
  <si>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</si>
  <si>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</si>
  <si>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</si>
  <si>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</si>
  <si>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</si>
  <si>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</si>
  <si>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</si>
  <si>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</si>
  <si>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</si>
  <si>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</si>
  <si>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</si>
  <si>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</si>
  <si>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</si>
  <si>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</si>
  <si>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</si>
  <si>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</si>
  <si>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</si>
  <si>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</si>
  <si>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</si>
  <si>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</si>
  <si>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</si>
  <si>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</si>
  <si>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</si>
  <si>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</si>
  <si>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</si>
  <si>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</si>
  <si>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</si>
  <si>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</si>
  <si>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</si>
  <si>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</si>
  <si>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</si>
  <si>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</si>
  <si>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</si>
  <si>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</si>
  <si>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</si>
  <si>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</si>
  <si>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</si>
  <si>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</si>
  <si>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</si>
  <si>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</si>
  <si>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</si>
  <si>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</si>
  <si>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</si>
  <si>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</si>
  <si>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</si>
  <si>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</si>
  <si>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</si>
  <si>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</si>
  <si>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</si>
  <si>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</si>
  <si>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</si>
  <si>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</si>
  <si>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</si>
  <si>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</si>
  <si>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</si>
  <si>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</si>
  <si>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</si>
  <si>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</si>
  <si>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t>DYNAMIKA podstawowych wielkości z prognozy</t>
  </si>
  <si>
    <t>[N-1]pl3kw / [N-2]</t>
  </si>
  <si>
    <t>[N-1]wyk 
/ [N-1]pl3kw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</si>
  <si>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</si>
  <si>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</si>
  <si>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</si>
  <si>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</si>
  <si>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</si>
  <si>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</si>
  <si>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</si>
  <si>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</si>
  <si>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</si>
  <si>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</si>
  <si>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</si>
  <si>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[N-1]pl3kw 
- [N-2]</t>
  </si>
  <si>
    <t>[N-1]wyk 
- [N-1]pl3kw</t>
  </si>
  <si>
    <t>PODSTAWOWE wielkości ujęte w prognozie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</si>
  <si>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</si>
  <si>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</si>
  <si>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</si>
  <si>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</si>
  <si>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</si>
  <si>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</si>
  <si>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</si>
  <si>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</si>
  <si>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</si>
  <si>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</si>
  <si>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</si>
  <si>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</si>
  <si>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</si>
  <si>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</si>
  <si>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wykonanie</t>
  </si>
  <si>
    <t>plan</t>
  </si>
  <si>
    <t>Załącznik nr 1 do Uchwały Zarządu Powiatu</t>
  </si>
  <si>
    <t>nr   872/ZP/IV /14 z dnia 8 maja 2014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</si>
</sst>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3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8"/>
      <name val="Czcionka tekstu podstawowego"/>
      <family val="2"/>
    </font>
    <font>
      <b/>
      <i/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i/>
      <sz val="8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4" fillId="23" borderId="9" applyNumberFormat="0" applyFont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49" fontId="41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49" fontId="41" fillId="8" borderId="0" xfId="0" applyNumberFormat="1" applyFont="1" applyFill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0" fontId="41" fillId="8" borderId="0" xfId="0" applyFont="1" applyFill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49" fontId="41" fillId="20" borderId="11" xfId="131" applyNumberFormat="1" applyFont="1" applyFill="1" applyBorder="1" applyAlignment="1">
      <alignment horizontal="center" vertical="center"/>
      <protection/>
    </xf>
    <xf numFmtId="49" fontId="41" fillId="20" borderId="12" xfId="131" applyNumberFormat="1" applyFont="1" applyFill="1" applyBorder="1" applyAlignment="1" applyProtection="1">
      <alignment horizontal="center" vertical="center"/>
      <protection locked="0"/>
    </xf>
    <xf numFmtId="49" fontId="41" fillId="20" borderId="13" xfId="131" applyNumberFormat="1" applyFont="1" applyFill="1" applyBorder="1" applyAlignment="1">
      <alignment horizontal="center" vertical="center"/>
      <protection/>
    </xf>
    <xf numFmtId="1" fontId="41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41" fillId="20" borderId="14" xfId="131" applyNumberFormat="1" applyFont="1" applyFill="1" applyBorder="1" applyAlignment="1" applyProtection="1">
      <alignment horizontal="center" vertical="center" wrapText="1"/>
      <protection locked="0"/>
    </xf>
    <xf numFmtId="1" fontId="41" fillId="20" borderId="15" xfId="131" applyNumberFormat="1" applyFont="1" applyFill="1" applyBorder="1" applyAlignment="1" applyProtection="1">
      <alignment horizontal="center" vertical="center" wrapText="1"/>
      <protection locked="0"/>
    </xf>
    <xf numFmtId="1" fontId="41" fillId="20" borderId="16" xfId="131" applyNumberFormat="1" applyFont="1" applyFill="1" applyBorder="1" applyAlignment="1" applyProtection="1">
      <alignment horizontal="center" vertical="center"/>
      <protection locked="0"/>
    </xf>
    <xf numFmtId="1" fontId="41" fillId="20" borderId="14" xfId="131" applyNumberFormat="1" applyFont="1" applyFill="1" applyBorder="1" applyAlignment="1" applyProtection="1">
      <alignment horizontal="center" vertical="center"/>
      <protection locked="0"/>
    </xf>
    <xf numFmtId="1" fontId="41" fillId="20" borderId="15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>
      <alignment vertical="center" wrapText="1"/>
    </xf>
    <xf numFmtId="166" fontId="45" fillId="20" borderId="20" xfId="131" applyNumberFormat="1" applyFont="1" applyFill="1" applyBorder="1" applyAlignment="1" applyProtection="1">
      <alignment vertical="center" shrinkToFit="1"/>
      <protection/>
    </xf>
    <xf numFmtId="166" fontId="45" fillId="20" borderId="19" xfId="131" applyNumberFormat="1" applyFont="1" applyFill="1" applyBorder="1" applyAlignment="1" applyProtection="1">
      <alignment vertical="center" shrinkToFit="1"/>
      <protection/>
    </xf>
    <xf numFmtId="166" fontId="45" fillId="4" borderId="21" xfId="131" applyNumberFormat="1" applyFont="1" applyFill="1" applyBorder="1" applyAlignment="1" applyProtection="1">
      <alignment vertical="center" shrinkToFit="1"/>
      <protection/>
    </xf>
    <xf numFmtId="166" fontId="41" fillId="4" borderId="20" xfId="131" applyNumberFormat="1" applyFont="1" applyFill="1" applyBorder="1" applyAlignment="1" applyProtection="1">
      <alignment vertical="center" shrinkToFit="1"/>
      <protection/>
    </xf>
    <xf numFmtId="166" fontId="41" fillId="4" borderId="19" xfId="131" applyNumberFormat="1" applyFont="1" applyFill="1" applyBorder="1" applyAlignment="1" applyProtection="1">
      <alignment vertical="center" shrinkToFit="1"/>
      <protection/>
    </xf>
    <xf numFmtId="166" fontId="45" fillId="4" borderId="19" xfId="131" applyNumberFormat="1" applyFont="1" applyFill="1" applyBorder="1" applyAlignment="1" applyProtection="1">
      <alignment vertical="center" shrinkToFit="1"/>
      <protection/>
    </xf>
    <xf numFmtId="0" fontId="27" fillId="0" borderId="0" xfId="0" applyFont="1" applyAlignment="1" applyProtection="1">
      <alignment/>
      <protection locked="0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horizontal="left" vertical="center" wrapText="1" indent="1"/>
    </xf>
    <xf numFmtId="166" fontId="49" fillId="20" borderId="20" xfId="131" applyNumberFormat="1" applyFont="1" applyFill="1" applyBorder="1" applyAlignment="1" applyProtection="1">
      <alignment vertical="center" shrinkToFit="1"/>
      <protection/>
    </xf>
    <xf numFmtId="166" fontId="49" fillId="20" borderId="19" xfId="131" applyNumberFormat="1" applyFont="1" applyFill="1" applyBorder="1" applyAlignment="1" applyProtection="1">
      <alignment vertical="center" shrinkToFit="1"/>
      <protection/>
    </xf>
    <xf numFmtId="166" fontId="49" fillId="20" borderId="21" xfId="131" applyNumberFormat="1" applyFont="1" applyFill="1" applyBorder="1" applyAlignment="1" applyProtection="1">
      <alignment vertical="center" shrinkToFit="1"/>
      <protection/>
    </xf>
    <xf numFmtId="166" fontId="40" fillId="2" borderId="20" xfId="131" applyNumberFormat="1" applyFont="1" applyFill="1" applyBorder="1" applyAlignment="1" applyProtection="1">
      <alignment vertical="center" shrinkToFit="1"/>
      <protection/>
    </xf>
    <xf numFmtId="166" fontId="40" fillId="2" borderId="19" xfId="131" applyNumberFormat="1" applyFont="1" applyFill="1" applyBorder="1" applyAlignment="1" applyProtection="1">
      <alignment vertical="center" shrinkToFit="1"/>
      <protection/>
    </xf>
    <xf numFmtId="166" fontId="49" fillId="2" borderId="19" xfId="131" applyNumberFormat="1" applyFont="1" applyFill="1" applyBorder="1" applyAlignment="1" applyProtection="1">
      <alignment vertical="center" shrinkToFit="1"/>
      <protection/>
    </xf>
    <xf numFmtId="166" fontId="49" fillId="2" borderId="21" xfId="131" applyNumberFormat="1" applyFont="1" applyFill="1" applyBorder="1" applyAlignment="1" applyProtection="1">
      <alignment vertical="center" shrinkToFit="1"/>
      <protection/>
    </xf>
    <xf numFmtId="0" fontId="40" fillId="0" borderId="20" xfId="0" applyFont="1" applyBorder="1" applyAlignment="1">
      <alignment horizontal="left" vertical="center" wrapText="1" indent="2"/>
    </xf>
    <xf numFmtId="0" fontId="40" fillId="0" borderId="20" xfId="0" applyFont="1" applyBorder="1" applyAlignment="1">
      <alignment horizontal="left" vertical="center" wrapText="1" indent="3"/>
    </xf>
    <xf numFmtId="0" fontId="38" fillId="0" borderId="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40" fillId="0" borderId="20" xfId="0" applyFont="1" applyBorder="1" applyAlignment="1">
      <alignment horizontal="left" vertical="center" wrapText="1" indent="4"/>
    </xf>
    <xf numFmtId="166" fontId="49" fillId="4" borderId="21" xfId="131" applyNumberFormat="1" applyFont="1" applyFill="1" applyBorder="1" applyAlignment="1" applyProtection="1">
      <alignment vertical="center" shrinkToFit="1"/>
      <protection/>
    </xf>
    <xf numFmtId="166" fontId="40" fillId="4" borderId="20" xfId="131" applyNumberFormat="1" applyFont="1" applyFill="1" applyBorder="1" applyAlignment="1" applyProtection="1">
      <alignment vertical="center" shrinkToFit="1"/>
      <protection/>
    </xf>
    <xf numFmtId="166" fontId="40" fillId="4" borderId="19" xfId="131" applyNumberFormat="1" applyFont="1" applyFill="1" applyBorder="1" applyAlignment="1" applyProtection="1">
      <alignment vertical="center" shrinkToFit="1"/>
      <protection/>
    </xf>
    <xf numFmtId="166" fontId="49" fillId="4" borderId="19" xfId="131" applyNumberFormat="1" applyFont="1" applyFill="1" applyBorder="1" applyAlignment="1" applyProtection="1">
      <alignment vertical="center" shrinkToFit="1"/>
      <protection/>
    </xf>
    <xf numFmtId="166" fontId="45" fillId="20" borderId="21" xfId="131" applyNumberFormat="1" applyFont="1" applyFill="1" applyBorder="1" applyAlignment="1" applyProtection="1">
      <alignment vertical="center" shrinkToFit="1"/>
      <protection/>
    </xf>
    <xf numFmtId="166" fontId="50" fillId="4" borderId="20" xfId="131" applyNumberFormat="1" applyFont="1" applyFill="1" applyBorder="1" applyAlignment="1" applyProtection="1">
      <alignment horizontal="right" vertical="center" shrinkToFit="1"/>
      <protection/>
    </xf>
    <xf numFmtId="166" fontId="50" fillId="4" borderId="19" xfId="131" applyNumberFormat="1" applyFont="1" applyFill="1" applyBorder="1" applyAlignment="1" applyProtection="1">
      <alignment horizontal="right" vertical="center" shrinkToFit="1"/>
      <protection/>
    </xf>
    <xf numFmtId="166" fontId="51" fillId="4" borderId="19" xfId="131" applyNumberFormat="1" applyFont="1" applyFill="1" applyBorder="1" applyAlignment="1" applyProtection="1">
      <alignment horizontal="right" vertical="center" shrinkToFit="1"/>
      <protection/>
    </xf>
    <xf numFmtId="166" fontId="51" fillId="4" borderId="21" xfId="131" applyNumberFormat="1" applyFont="1" applyFill="1" applyBorder="1" applyAlignment="1" applyProtection="1">
      <alignment horizontal="right" vertical="center" shrinkToFit="1"/>
      <protection/>
    </xf>
    <xf numFmtId="166" fontId="41" fillId="2" borderId="20" xfId="131" applyNumberFormat="1" applyFont="1" applyFill="1" applyBorder="1" applyAlignment="1" applyProtection="1">
      <alignment vertical="center" shrinkToFit="1"/>
      <protection/>
    </xf>
    <xf numFmtId="166" fontId="41" fillId="2" borderId="19" xfId="131" applyNumberFormat="1" applyFont="1" applyFill="1" applyBorder="1" applyAlignment="1" applyProtection="1">
      <alignment vertical="center" shrinkToFit="1"/>
      <protection/>
    </xf>
    <xf numFmtId="166" fontId="45" fillId="2" borderId="19" xfId="131" applyNumberFormat="1" applyFont="1" applyFill="1" applyBorder="1" applyAlignment="1" applyProtection="1">
      <alignment vertical="center" shrinkToFit="1"/>
      <protection/>
    </xf>
    <xf numFmtId="166" fontId="45" fillId="2" borderId="21" xfId="131" applyNumberFormat="1" applyFont="1" applyFill="1" applyBorder="1" applyAlignment="1" applyProtection="1">
      <alignment vertical="center" shrinkToFit="1"/>
      <protection/>
    </xf>
    <xf numFmtId="166" fontId="45" fillId="20" borderId="20" xfId="131" applyNumberFormat="1" applyFont="1" applyFill="1" applyBorder="1" applyAlignment="1" applyProtection="1">
      <alignment horizontal="center" vertical="center" shrinkToFit="1"/>
      <protection/>
    </xf>
    <xf numFmtId="166" fontId="45" fillId="20" borderId="19" xfId="131" applyNumberFormat="1" applyFont="1" applyFill="1" applyBorder="1" applyAlignment="1" applyProtection="1">
      <alignment horizontal="center" vertical="center" shrinkToFit="1"/>
      <protection/>
    </xf>
    <xf numFmtId="166" fontId="45" fillId="20" borderId="21" xfId="131" applyNumberFormat="1" applyFont="1" applyFill="1" applyBorder="1" applyAlignment="1" applyProtection="1">
      <alignment horizontal="center" vertical="center" shrinkToFit="1"/>
      <protection/>
    </xf>
    <xf numFmtId="166" fontId="41" fillId="0" borderId="20" xfId="131" applyNumberFormat="1" applyFont="1" applyFill="1" applyBorder="1" applyAlignment="1" applyProtection="1">
      <alignment horizontal="center" vertical="center" shrinkToFit="1"/>
      <protection/>
    </xf>
    <xf numFmtId="166" fontId="41" fillId="0" borderId="19" xfId="131" applyNumberFormat="1" applyFont="1" applyFill="1" applyBorder="1" applyAlignment="1" applyProtection="1">
      <alignment horizontal="center" vertical="center" shrinkToFit="1"/>
      <protection/>
    </xf>
    <xf numFmtId="166" fontId="45" fillId="0" borderId="19" xfId="131" applyNumberFormat="1" applyFont="1" applyFill="1" applyBorder="1" applyAlignment="1" applyProtection="1">
      <alignment horizontal="center" vertical="center" shrinkToFit="1"/>
      <protection/>
    </xf>
    <xf numFmtId="166" fontId="45" fillId="0" borderId="21" xfId="131" applyNumberFormat="1" applyFont="1" applyFill="1" applyBorder="1" applyAlignment="1" applyProtection="1">
      <alignment horizontal="center" vertical="center" shrinkToFit="1"/>
      <protection/>
    </xf>
    <xf numFmtId="175" fontId="49" fillId="20" borderId="20" xfId="131" applyNumberFormat="1" applyFont="1" applyFill="1" applyBorder="1" applyAlignment="1" applyProtection="1">
      <alignment vertical="center" shrinkToFit="1"/>
      <protection/>
    </xf>
    <xf numFmtId="175" fontId="49" fillId="20" borderId="19" xfId="131" applyNumberFormat="1" applyFont="1" applyFill="1" applyBorder="1" applyAlignment="1" applyProtection="1">
      <alignment vertical="center" shrinkToFit="1"/>
      <protection/>
    </xf>
    <xf numFmtId="175" fontId="49" fillId="4" borderId="21" xfId="131" applyNumberFormat="1" applyFont="1" applyFill="1" applyBorder="1" applyAlignment="1" applyProtection="1">
      <alignment horizontal="right" vertical="center" shrinkToFit="1"/>
      <protection/>
    </xf>
    <xf numFmtId="175" fontId="40" fillId="4" borderId="20" xfId="131" applyNumberFormat="1" applyFont="1" applyFill="1" applyBorder="1" applyAlignment="1" applyProtection="1">
      <alignment horizontal="right" vertical="center" shrinkToFit="1"/>
      <protection/>
    </xf>
    <xf numFmtId="175" fontId="40" fillId="4" borderId="19" xfId="131" applyNumberFormat="1" applyFont="1" applyFill="1" applyBorder="1" applyAlignment="1" applyProtection="1">
      <alignment horizontal="right" vertical="center" shrinkToFit="1"/>
      <protection/>
    </xf>
    <xf numFmtId="175" fontId="49" fillId="4" borderId="19" xfId="131" applyNumberFormat="1" applyFont="1" applyFill="1" applyBorder="1" applyAlignment="1" applyProtection="1">
      <alignment horizontal="right" vertical="center" shrinkToFit="1"/>
      <protection/>
    </xf>
    <xf numFmtId="0" fontId="40" fillId="0" borderId="18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8" xfId="0" applyFont="1" applyFill="1" applyBorder="1" applyAlignment="1" applyProtection="1">
      <alignment horizontal="left" vertical="center"/>
      <protection locked="0"/>
    </xf>
    <xf numFmtId="0" fontId="40" fillId="0" borderId="19" xfId="0" applyFont="1" applyBorder="1" applyAlignment="1" applyProtection="1">
      <alignment horizontal="left" vertical="center" wrapText="1" indent="1"/>
      <protection locked="0"/>
    </xf>
    <xf numFmtId="175" fontId="49" fillId="4" borderId="20" xfId="131" applyNumberFormat="1" applyFont="1" applyFill="1" applyBorder="1" applyAlignment="1" applyProtection="1">
      <alignment horizontal="right" vertical="center" shrinkToFit="1"/>
      <protection/>
    </xf>
    <xf numFmtId="175" fontId="49" fillId="20" borderId="20" xfId="131" applyNumberFormat="1" applyFont="1" applyFill="1" applyBorder="1" applyAlignment="1" applyProtection="1">
      <alignment horizontal="center" vertical="center" shrinkToFit="1"/>
      <protection/>
    </xf>
    <xf numFmtId="175" fontId="49" fillId="20" borderId="19" xfId="131" applyNumberFormat="1" applyFont="1" applyFill="1" applyBorder="1" applyAlignment="1" applyProtection="1">
      <alignment horizontal="center" vertical="center" shrinkToFit="1"/>
      <protection/>
    </xf>
    <xf numFmtId="175" fontId="49" fillId="20" borderId="21" xfId="131" applyNumberFormat="1" applyFont="1" applyFill="1" applyBorder="1" applyAlignment="1" applyProtection="1">
      <alignment horizontal="center" vertical="center" shrinkToFit="1"/>
      <protection/>
    </xf>
    <xf numFmtId="0" fontId="40" fillId="4" borderId="20" xfId="131" applyNumberFormat="1" applyFont="1" applyFill="1" applyBorder="1" applyAlignment="1" applyProtection="1">
      <alignment horizontal="right" vertical="center" shrinkToFit="1"/>
      <protection/>
    </xf>
    <xf numFmtId="0" fontId="49" fillId="4" borderId="20" xfId="131" applyNumberFormat="1" applyFont="1" applyFill="1" applyBorder="1" applyAlignment="1" applyProtection="1">
      <alignment horizontal="right" vertical="center" shrinkToFit="1"/>
      <protection/>
    </xf>
    <xf numFmtId="0" fontId="49" fillId="4" borderId="21" xfId="131" applyNumberFormat="1" applyFont="1" applyFill="1" applyBorder="1" applyAlignment="1" applyProtection="1">
      <alignment horizontal="right" vertical="center" shrinkToFit="1"/>
      <protection/>
    </xf>
    <xf numFmtId="0" fontId="42" fillId="0" borderId="0" xfId="0" applyFont="1" applyBorder="1" applyAlignment="1" applyProtection="1">
      <alignment/>
      <protection locked="0"/>
    </xf>
    <xf numFmtId="0" fontId="40" fillId="0" borderId="20" xfId="0" applyFont="1" applyBorder="1" applyAlignment="1" quotePrefix="1">
      <alignment horizontal="left" vertical="center" wrapText="1" indent="2"/>
    </xf>
    <xf numFmtId="0" fontId="40" fillId="0" borderId="20" xfId="0" applyFont="1" applyBorder="1" applyAlignment="1" quotePrefix="1">
      <alignment horizontal="left" vertical="center" wrapText="1" indent="3"/>
    </xf>
    <xf numFmtId="0" fontId="41" fillId="0" borderId="19" xfId="0" applyFont="1" applyBorder="1" applyAlignment="1">
      <alignment horizontal="left" vertical="center" wrapText="1"/>
    </xf>
    <xf numFmtId="166" fontId="52" fillId="4" borderId="20" xfId="131" applyNumberFormat="1" applyFont="1" applyFill="1" applyBorder="1" applyAlignment="1" applyProtection="1">
      <alignment vertical="center" shrinkToFit="1"/>
      <protection/>
    </xf>
    <xf numFmtId="166" fontId="52" fillId="4" borderId="19" xfId="131" applyNumberFormat="1" applyFont="1" applyFill="1" applyBorder="1" applyAlignment="1" applyProtection="1">
      <alignment vertical="center" shrinkToFit="1"/>
      <protection/>
    </xf>
    <xf numFmtId="166" fontId="53" fillId="4" borderId="19" xfId="131" applyNumberFormat="1" applyFont="1" applyFill="1" applyBorder="1" applyAlignment="1" applyProtection="1">
      <alignment vertical="center" shrinkToFit="1"/>
      <protection/>
    </xf>
    <xf numFmtId="166" fontId="53" fillId="4" borderId="21" xfId="131" applyNumberFormat="1" applyFont="1" applyFill="1" applyBorder="1" applyAlignment="1" applyProtection="1">
      <alignment vertical="center" shrinkToFit="1"/>
      <protection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 applyProtection="1">
      <alignment horizontal="left" vertical="center"/>
      <protection locked="0"/>
    </xf>
    <xf numFmtId="0" fontId="40" fillId="0" borderId="25" xfId="0" applyFont="1" applyBorder="1" applyAlignment="1">
      <alignment horizontal="left" vertical="center" wrapText="1" indent="1"/>
    </xf>
    <xf numFmtId="166" fontId="49" fillId="20" borderId="25" xfId="131" applyNumberFormat="1" applyFont="1" applyFill="1" applyBorder="1" applyAlignment="1" applyProtection="1">
      <alignment vertical="center" shrinkToFit="1"/>
      <protection/>
    </xf>
    <xf numFmtId="166" fontId="49" fillId="20" borderId="26" xfId="131" applyNumberFormat="1" applyFont="1" applyFill="1" applyBorder="1" applyAlignment="1" applyProtection="1">
      <alignment vertical="center" shrinkToFit="1"/>
      <protection/>
    </xf>
    <xf numFmtId="166" fontId="49" fillId="20" borderId="27" xfId="131" applyNumberFormat="1" applyFont="1" applyFill="1" applyBorder="1" applyAlignment="1" applyProtection="1">
      <alignment vertical="center" shrinkToFit="1"/>
      <protection/>
    </xf>
    <xf numFmtId="166" fontId="40" fillId="2" borderId="25" xfId="131" applyNumberFormat="1" applyFont="1" applyFill="1" applyBorder="1" applyAlignment="1" applyProtection="1">
      <alignment vertical="center" shrinkToFit="1"/>
      <protection/>
    </xf>
    <xf numFmtId="166" fontId="40" fillId="2" borderId="26" xfId="131" applyNumberFormat="1" applyFont="1" applyFill="1" applyBorder="1" applyAlignment="1" applyProtection="1">
      <alignment vertical="center" shrinkToFit="1"/>
      <protection/>
    </xf>
    <xf numFmtId="166" fontId="49" fillId="2" borderId="26" xfId="131" applyNumberFormat="1" applyFont="1" applyFill="1" applyBorder="1" applyAlignment="1" applyProtection="1">
      <alignment vertical="center" shrinkToFit="1"/>
      <protection/>
    </xf>
    <xf numFmtId="166" fontId="49" fillId="2" borderId="27" xfId="131" applyNumberFormat="1" applyFont="1" applyFill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/>
      <protection/>
    </xf>
    <xf numFmtId="166" fontId="38" fillId="0" borderId="0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5" fillId="19" borderId="0" xfId="0" applyFont="1" applyFill="1" applyBorder="1" applyAlignment="1" applyProtection="1">
      <alignment horizontal="left" vertical="center" wrapText="1"/>
      <protection locked="0"/>
    </xf>
    <xf numFmtId="0" fontId="55" fillId="11" borderId="0" xfId="0" applyFont="1" applyFill="1" applyBorder="1" applyAlignment="1" applyProtection="1">
      <alignment horizontal="left" vertical="center" wrapText="1"/>
      <protection locked="0"/>
    </xf>
    <xf numFmtId="0" fontId="55" fillId="24" borderId="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 applyProtection="1">
      <alignment vertical="center"/>
      <protection locked="0"/>
    </xf>
    <xf numFmtId="0" fontId="57" fillId="0" borderId="28" xfId="134" applyFont="1" applyBorder="1" applyAlignment="1">
      <alignment vertical="center"/>
      <protection/>
    </xf>
    <xf numFmtId="0" fontId="57" fillId="0" borderId="12" xfId="134" applyFont="1" applyBorder="1" applyAlignment="1">
      <alignment vertical="center"/>
      <protection/>
    </xf>
    <xf numFmtId="0" fontId="55" fillId="19" borderId="13" xfId="0" applyFont="1" applyFill="1" applyBorder="1" applyAlignment="1">
      <alignment horizontal="left" vertical="center" wrapText="1"/>
    </xf>
    <xf numFmtId="0" fontId="55" fillId="20" borderId="11" xfId="0" applyFont="1" applyFill="1" applyBorder="1" applyAlignment="1">
      <alignment horizontal="center" vertical="center" wrapText="1"/>
    </xf>
    <xf numFmtId="0" fontId="55" fillId="20" borderId="14" xfId="0" applyFont="1" applyFill="1" applyBorder="1" applyAlignment="1">
      <alignment horizontal="center" vertical="center" wrapText="1"/>
    </xf>
    <xf numFmtId="0" fontId="55" fillId="20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7" fillId="0" borderId="29" xfId="134" applyFont="1" applyBorder="1" applyAlignment="1">
      <alignment vertical="center"/>
      <protection/>
    </xf>
    <xf numFmtId="0" fontId="57" fillId="0" borderId="18" xfId="134" applyFont="1" applyBorder="1" applyAlignment="1">
      <alignment vertical="center"/>
      <protection/>
    </xf>
    <xf numFmtId="0" fontId="55" fillId="19" borderId="30" xfId="0" applyFont="1" applyFill="1" applyBorder="1" applyAlignment="1">
      <alignment horizontal="left" vertical="center" wrapText="1"/>
    </xf>
    <xf numFmtId="0" fontId="55" fillId="20" borderId="17" xfId="0" applyFont="1" applyFill="1" applyBorder="1" applyAlignment="1">
      <alignment horizontal="center" vertical="center" wrapText="1"/>
    </xf>
    <xf numFmtId="0" fontId="55" fillId="20" borderId="19" xfId="0" applyFont="1" applyFill="1" applyBorder="1" applyAlignment="1">
      <alignment horizontal="center" vertical="center" wrapText="1"/>
    </xf>
    <xf numFmtId="0" fontId="55" fillId="20" borderId="21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55" fillId="11" borderId="30" xfId="0" applyFont="1" applyFill="1" applyBorder="1" applyAlignment="1">
      <alignment horizontal="left" vertical="center" wrapText="1"/>
    </xf>
    <xf numFmtId="166" fontId="38" fillId="0" borderId="20" xfId="0" applyNumberFormat="1" applyFont="1" applyFill="1" applyBorder="1" applyAlignment="1">
      <alignment horizontal="center" vertical="center"/>
    </xf>
    <xf numFmtId="166" fontId="38" fillId="0" borderId="19" xfId="0" applyNumberFormat="1" applyFont="1" applyFill="1" applyBorder="1" applyAlignment="1">
      <alignment horizontal="center" vertical="center"/>
    </xf>
    <xf numFmtId="166" fontId="38" fillId="0" borderId="21" xfId="0" applyNumberFormat="1" applyFont="1" applyFill="1" applyBorder="1" applyAlignment="1">
      <alignment horizontal="center" vertical="center"/>
    </xf>
    <xf numFmtId="0" fontId="58" fillId="0" borderId="29" xfId="134" applyFont="1" applyBorder="1" applyAlignment="1">
      <alignment vertical="center"/>
      <protection/>
    </xf>
    <xf numFmtId="0" fontId="58" fillId="0" borderId="18" xfId="134" applyFont="1" applyBorder="1" applyAlignment="1">
      <alignment vertical="center"/>
      <protection/>
    </xf>
    <xf numFmtId="0" fontId="55" fillId="24" borderId="30" xfId="0" applyFont="1" applyFill="1" applyBorder="1" applyAlignment="1">
      <alignment horizontal="left" vertical="center" wrapText="1"/>
    </xf>
    <xf numFmtId="0" fontId="38" fillId="0" borderId="20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0" fontId="38" fillId="0" borderId="21" xfId="0" applyNumberFormat="1" applyFont="1" applyFill="1" applyBorder="1" applyAlignment="1">
      <alignment horizontal="center" vertical="center"/>
    </xf>
    <xf numFmtId="0" fontId="59" fillId="0" borderId="29" xfId="134" applyFont="1" applyBorder="1" applyAlignment="1">
      <alignment vertical="center"/>
      <protection/>
    </xf>
    <xf numFmtId="0" fontId="57" fillId="0" borderId="31" xfId="134" applyFont="1" applyBorder="1" applyAlignment="1">
      <alignment vertical="center"/>
      <protection/>
    </xf>
    <xf numFmtId="0" fontId="57" fillId="0" borderId="24" xfId="134" applyFont="1" applyBorder="1" applyAlignment="1">
      <alignment vertical="center"/>
      <protection/>
    </xf>
    <xf numFmtId="0" fontId="55" fillId="24" borderId="32" xfId="0" applyFont="1" applyFill="1" applyBorder="1" applyAlignment="1">
      <alignment horizontal="left" vertical="center" wrapText="1"/>
    </xf>
    <xf numFmtId="0" fontId="55" fillId="20" borderId="23" xfId="0" applyFont="1" applyFill="1" applyBorder="1" applyAlignment="1">
      <alignment horizontal="center" vertical="center" wrapText="1"/>
    </xf>
    <xf numFmtId="0" fontId="55" fillId="20" borderId="26" xfId="0" applyFont="1" applyFill="1" applyBorder="1" applyAlignment="1">
      <alignment horizontal="center" vertical="center" wrapText="1"/>
    </xf>
    <xf numFmtId="0" fontId="55" fillId="20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9" fillId="6" borderId="28" xfId="0" applyFont="1" applyFill="1" applyBorder="1" applyAlignment="1">
      <alignment vertical="center"/>
    </xf>
    <xf numFmtId="4" fontId="49" fillId="20" borderId="11" xfId="0" applyNumberFormat="1" applyFont="1" applyFill="1" applyBorder="1" applyAlignment="1">
      <alignment vertical="center"/>
    </xf>
    <xf numFmtId="4" fontId="49" fillId="20" borderId="14" xfId="0" applyNumberFormat="1" applyFont="1" applyFill="1" applyBorder="1" applyAlignment="1">
      <alignment vertical="center"/>
    </xf>
    <xf numFmtId="4" fontId="49" fillId="20" borderId="15" xfId="0" applyNumberFormat="1" applyFont="1" applyFill="1" applyBorder="1" applyAlignment="1">
      <alignment vertical="center"/>
    </xf>
    <xf numFmtId="4" fontId="49" fillId="0" borderId="16" xfId="0" applyNumberFormat="1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6" borderId="29" xfId="0" applyFont="1" applyFill="1" applyBorder="1" applyAlignment="1">
      <alignment vertical="center"/>
    </xf>
    <xf numFmtId="4" fontId="49" fillId="20" borderId="17" xfId="0" applyNumberFormat="1" applyFont="1" applyFill="1" applyBorder="1" applyAlignment="1">
      <alignment vertical="center"/>
    </xf>
    <xf numFmtId="4" fontId="49" fillId="20" borderId="19" xfId="0" applyNumberFormat="1" applyFont="1" applyFill="1" applyBorder="1" applyAlignment="1">
      <alignment vertical="center"/>
    </xf>
    <xf numFmtId="4" fontId="49" fillId="20" borderId="21" xfId="0" applyNumberFormat="1" applyFont="1" applyFill="1" applyBorder="1" applyAlignment="1">
      <alignment vertical="center"/>
    </xf>
    <xf numFmtId="4" fontId="49" fillId="0" borderId="20" xfId="0" applyNumberFormat="1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4" fontId="49" fillId="0" borderId="21" xfId="0" applyNumberFormat="1" applyFont="1" applyBorder="1" applyAlignment="1">
      <alignment vertical="center"/>
    </xf>
    <xf numFmtId="0" fontId="53" fillId="6" borderId="29" xfId="0" applyFont="1" applyFill="1" applyBorder="1" applyAlignment="1">
      <alignment horizontal="left" vertical="center" wrapText="1"/>
    </xf>
    <xf numFmtId="4" fontId="49" fillId="20" borderId="17" xfId="0" applyNumberFormat="1" applyFont="1" applyFill="1" applyBorder="1" applyAlignment="1">
      <alignment horizontal="center" vertical="center"/>
    </xf>
    <xf numFmtId="4" fontId="49" fillId="20" borderId="19" xfId="0" applyNumberFormat="1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horizontal="left" vertical="center" wrapText="1"/>
    </xf>
    <xf numFmtId="4" fontId="49" fillId="20" borderId="23" xfId="0" applyNumberFormat="1" applyFont="1" applyFill="1" applyBorder="1" applyAlignment="1">
      <alignment horizontal="center" vertical="center"/>
    </xf>
    <xf numFmtId="4" fontId="49" fillId="20" borderId="26" xfId="0" applyNumberFormat="1" applyFont="1" applyFill="1" applyBorder="1" applyAlignment="1">
      <alignment vertical="center"/>
    </xf>
    <xf numFmtId="4" fontId="49" fillId="20" borderId="26" xfId="0" applyNumberFormat="1" applyFont="1" applyFill="1" applyBorder="1" applyAlignment="1">
      <alignment horizontal="center" vertical="center"/>
    </xf>
    <xf numFmtId="4" fontId="49" fillId="20" borderId="27" xfId="0" applyNumberFormat="1" applyFont="1" applyFill="1" applyBorder="1" applyAlignment="1">
      <alignment vertical="center"/>
    </xf>
    <xf numFmtId="4" fontId="49" fillId="0" borderId="25" xfId="0" applyNumberFormat="1" applyFont="1" applyBorder="1" applyAlignment="1">
      <alignment vertical="center"/>
    </xf>
    <xf numFmtId="4" fontId="49" fillId="0" borderId="26" xfId="0" applyNumberFormat="1" applyFont="1" applyBorder="1" applyAlignment="1">
      <alignment vertical="center"/>
    </xf>
    <xf numFmtId="4" fontId="49" fillId="0" borderId="27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48" fillId="0" borderId="0" xfId="0" applyFont="1" applyAlignment="1">
      <alignment/>
    </xf>
    <xf numFmtId="0" fontId="27" fillId="0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Fill="1" applyAlignment="1">
      <alignment/>
    </xf>
    <xf numFmtId="169" fontId="42" fillId="17" borderId="0" xfId="138" applyNumberFormat="1" applyFont="1" applyFill="1" applyAlignment="1">
      <alignment vertical="center"/>
    </xf>
    <xf numFmtId="0" fontId="60" fillId="0" borderId="0" xfId="0" applyFont="1" applyAlignment="1">
      <alignment vertical="center"/>
    </xf>
    <xf numFmtId="169" fontId="42" fillId="0" borderId="0" xfId="138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169" fontId="42" fillId="11" borderId="0" xfId="138" applyNumberFormat="1" applyFont="1" applyFill="1" applyAlignment="1">
      <alignment vertical="center"/>
    </xf>
    <xf numFmtId="169" fontId="42" fillId="24" borderId="0" xfId="138" applyNumberFormat="1" applyFont="1" applyFill="1" applyAlignment="1">
      <alignment vertical="center"/>
    </xf>
    <xf numFmtId="0" fontId="49" fillId="0" borderId="33" xfId="0" applyFont="1" applyBorder="1" applyAlignment="1">
      <alignment/>
    </xf>
    <xf numFmtId="10" fontId="49" fillId="20" borderId="11" xfId="0" applyNumberFormat="1" applyFont="1" applyFill="1" applyBorder="1" applyAlignment="1">
      <alignment horizontal="center" vertical="center"/>
    </xf>
    <xf numFmtId="10" fontId="49" fillId="20" borderId="14" xfId="0" applyNumberFormat="1" applyFont="1" applyFill="1" applyBorder="1" applyAlignment="1">
      <alignment horizontal="center" vertical="center"/>
    </xf>
    <xf numFmtId="10" fontId="49" fillId="20" borderId="15" xfId="0" applyNumberFormat="1" applyFont="1" applyFill="1" applyBorder="1" applyAlignment="1">
      <alignment horizontal="center" vertical="center"/>
    </xf>
    <xf numFmtId="10" fontId="49" fillId="0" borderId="16" xfId="0" applyNumberFormat="1" applyFont="1" applyFill="1" applyBorder="1" applyAlignment="1">
      <alignment vertical="center"/>
    </xf>
    <xf numFmtId="10" fontId="49" fillId="0" borderId="14" xfId="0" applyNumberFormat="1" applyFont="1" applyFill="1" applyBorder="1" applyAlignment="1">
      <alignment vertical="center"/>
    </xf>
    <xf numFmtId="10" fontId="49" fillId="0" borderId="15" xfId="0" applyNumberFormat="1" applyFont="1" applyFill="1" applyBorder="1" applyAlignment="1">
      <alignment vertical="center"/>
    </xf>
    <xf numFmtId="0" fontId="49" fillId="0" borderId="34" xfId="0" applyFont="1" applyBorder="1" applyAlignment="1">
      <alignment/>
    </xf>
    <xf numFmtId="10" fontId="49" fillId="20" borderId="23" xfId="0" applyNumberFormat="1" applyFont="1" applyFill="1" applyBorder="1" applyAlignment="1">
      <alignment horizontal="center" vertical="center"/>
    </xf>
    <xf numFmtId="10" fontId="49" fillId="20" borderId="26" xfId="0" applyNumberFormat="1" applyFont="1" applyFill="1" applyBorder="1" applyAlignment="1">
      <alignment horizontal="center" vertical="center"/>
    </xf>
    <xf numFmtId="10" fontId="49" fillId="20" borderId="27" xfId="0" applyNumberFormat="1" applyFont="1" applyFill="1" applyBorder="1" applyAlignment="1">
      <alignment horizontal="center" vertical="center"/>
    </xf>
    <xf numFmtId="10" fontId="49" fillId="0" borderId="25" xfId="0" applyNumberFormat="1" applyFont="1" applyFill="1" applyBorder="1" applyAlignment="1">
      <alignment vertical="center"/>
    </xf>
    <xf numFmtId="10" fontId="49" fillId="0" borderId="26" xfId="0" applyNumberFormat="1" applyFont="1" applyFill="1" applyBorder="1" applyAlignment="1">
      <alignment vertical="center"/>
    </xf>
    <xf numFmtId="10" fontId="49" fillId="0" borderId="27" xfId="0" applyNumberFormat="1" applyFont="1" applyFill="1" applyBorder="1" applyAlignment="1">
      <alignment vertical="center"/>
    </xf>
    <xf numFmtId="169" fontId="38" fillId="24" borderId="0" xfId="140" applyNumberFormat="1" applyFont="1" applyFill="1" applyAlignment="1">
      <alignment vertical="center"/>
    </xf>
    <xf numFmtId="169" fontId="38" fillId="0" borderId="0" xfId="140" applyNumberFormat="1" applyFont="1" applyFill="1" applyAlignment="1">
      <alignment vertical="center"/>
    </xf>
    <xf numFmtId="169" fontId="38" fillId="11" borderId="0" xfId="140" applyNumberFormat="1" applyFont="1" applyFill="1" applyAlignment="1">
      <alignment vertical="center"/>
    </xf>
    <xf numFmtId="169" fontId="38" fillId="17" borderId="0" xfId="140" applyNumberFormat="1" applyFont="1" applyFill="1" applyAlignment="1">
      <alignment vertical="center"/>
    </xf>
    <xf numFmtId="169" fontId="45" fillId="0" borderId="0" xfId="140" applyNumberFormat="1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33" xfId="0" applyFont="1" applyBorder="1" applyAlignment="1">
      <alignment vertical="center"/>
    </xf>
    <xf numFmtId="169" fontId="45" fillId="20" borderId="11" xfId="0" applyNumberFormat="1" applyFont="1" applyFill="1" applyBorder="1" applyAlignment="1">
      <alignment horizontal="center" vertical="center"/>
    </xf>
    <xf numFmtId="169" fontId="45" fillId="20" borderId="14" xfId="0" applyNumberFormat="1" applyFont="1" applyFill="1" applyBorder="1" applyAlignment="1">
      <alignment horizontal="right" vertical="center"/>
    </xf>
    <xf numFmtId="169" fontId="45" fillId="20" borderId="15" xfId="0" applyNumberFormat="1" applyFont="1" applyFill="1" applyBorder="1" applyAlignment="1">
      <alignment horizontal="right" vertical="center"/>
    </xf>
    <xf numFmtId="169" fontId="45" fillId="0" borderId="16" xfId="138" applyNumberFormat="1" applyFont="1" applyFill="1" applyBorder="1" applyAlignment="1">
      <alignment horizontal="right" vertical="center"/>
    </xf>
    <xf numFmtId="169" fontId="45" fillId="0" borderId="14" xfId="138" applyNumberFormat="1" applyFont="1" applyFill="1" applyBorder="1" applyAlignment="1">
      <alignment horizontal="right" vertical="center"/>
    </xf>
    <xf numFmtId="169" fontId="45" fillId="0" borderId="15" xfId="138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35" xfId="0" applyFont="1" applyBorder="1" applyAlignment="1">
      <alignment horizontal="left" vertical="center" indent="1"/>
    </xf>
    <xf numFmtId="169" fontId="49" fillId="20" borderId="17" xfId="0" applyNumberFormat="1" applyFont="1" applyFill="1" applyBorder="1" applyAlignment="1">
      <alignment horizontal="center" vertical="center"/>
    </xf>
    <xf numFmtId="169" fontId="49" fillId="20" borderId="19" xfId="0" applyNumberFormat="1" applyFont="1" applyFill="1" applyBorder="1" applyAlignment="1">
      <alignment horizontal="right" vertical="center"/>
    </xf>
    <xf numFmtId="169" fontId="49" fillId="20" borderId="21" xfId="0" applyNumberFormat="1" applyFont="1" applyFill="1" applyBorder="1" applyAlignment="1">
      <alignment horizontal="right" vertical="center"/>
    </xf>
    <xf numFmtId="169" fontId="49" fillId="0" borderId="20" xfId="138" applyNumberFormat="1" applyFont="1" applyFill="1" applyBorder="1" applyAlignment="1">
      <alignment horizontal="right" vertical="center"/>
    </xf>
    <xf numFmtId="169" fontId="49" fillId="0" borderId="19" xfId="138" applyNumberFormat="1" applyFont="1" applyFill="1" applyBorder="1" applyAlignment="1">
      <alignment horizontal="right" vertical="center"/>
    </xf>
    <xf numFmtId="169" fontId="49" fillId="0" borderId="21" xfId="138" applyNumberFormat="1" applyFont="1" applyFill="1" applyBorder="1" applyAlignment="1">
      <alignment horizontal="right" vertical="center"/>
    </xf>
    <xf numFmtId="0" fontId="49" fillId="0" borderId="35" xfId="0" applyFont="1" applyBorder="1" applyAlignment="1">
      <alignment horizontal="left" vertical="center" wrapText="1" indent="2"/>
    </xf>
    <xf numFmtId="169" fontId="49" fillId="20" borderId="17" xfId="0" applyNumberFormat="1" applyFont="1" applyFill="1" applyBorder="1" applyAlignment="1">
      <alignment horizontal="center" vertical="center" wrapText="1"/>
    </xf>
    <xf numFmtId="169" fontId="49" fillId="20" borderId="19" xfId="0" applyNumberFormat="1" applyFont="1" applyFill="1" applyBorder="1" applyAlignment="1">
      <alignment horizontal="right" vertical="center" wrapText="1"/>
    </xf>
    <xf numFmtId="169" fontId="49" fillId="20" borderId="21" xfId="0" applyNumberFormat="1" applyFont="1" applyFill="1" applyBorder="1" applyAlignment="1">
      <alignment horizontal="right" vertical="center" wrapText="1"/>
    </xf>
    <xf numFmtId="0" fontId="49" fillId="0" borderId="34" xfId="0" applyFont="1" applyBorder="1" applyAlignment="1">
      <alignment horizontal="left" vertical="center" wrapText="1" indent="2"/>
    </xf>
    <xf numFmtId="169" fontId="49" fillId="20" borderId="36" xfId="0" applyNumberFormat="1" applyFont="1" applyFill="1" applyBorder="1" applyAlignment="1">
      <alignment horizontal="center" vertical="center" wrapText="1"/>
    </xf>
    <xf numFmtId="169" fontId="49" fillId="20" borderId="37" xfId="0" applyNumberFormat="1" applyFont="1" applyFill="1" applyBorder="1" applyAlignment="1">
      <alignment horizontal="right" vertical="center" wrapText="1"/>
    </xf>
    <xf numFmtId="169" fontId="49" fillId="20" borderId="38" xfId="0" applyNumberFormat="1" applyFont="1" applyFill="1" applyBorder="1" applyAlignment="1">
      <alignment horizontal="right" vertical="center" wrapText="1"/>
    </xf>
    <xf numFmtId="169" fontId="49" fillId="0" borderId="39" xfId="138" applyNumberFormat="1" applyFont="1" applyFill="1" applyBorder="1" applyAlignment="1">
      <alignment horizontal="right" vertical="center"/>
    </xf>
    <xf numFmtId="169" fontId="49" fillId="0" borderId="37" xfId="138" applyNumberFormat="1" applyFont="1" applyFill="1" applyBorder="1" applyAlignment="1">
      <alignment horizontal="right" vertical="center"/>
    </xf>
    <xf numFmtId="169" fontId="49" fillId="0" borderId="38" xfId="138" applyNumberFormat="1" applyFont="1" applyFill="1" applyBorder="1" applyAlignment="1">
      <alignment horizontal="right" vertical="center"/>
    </xf>
    <xf numFmtId="0" fontId="49" fillId="0" borderId="35" xfId="0" applyFont="1" applyBorder="1" applyAlignment="1">
      <alignment horizontal="left" vertical="center" wrapText="1" indent="1"/>
    </xf>
    <xf numFmtId="0" fontId="45" fillId="0" borderId="35" xfId="0" applyFont="1" applyBorder="1" applyAlignment="1">
      <alignment horizontal="left" vertical="center" indent="1"/>
    </xf>
    <xf numFmtId="169" fontId="45" fillId="20" borderId="17" xfId="0" applyNumberFormat="1" applyFont="1" applyFill="1" applyBorder="1" applyAlignment="1">
      <alignment horizontal="center" vertical="center"/>
    </xf>
    <xf numFmtId="169" fontId="45" fillId="20" borderId="19" xfId="0" applyNumberFormat="1" applyFont="1" applyFill="1" applyBorder="1" applyAlignment="1">
      <alignment horizontal="right" vertical="center"/>
    </xf>
    <xf numFmtId="169" fontId="45" fillId="20" borderId="21" xfId="0" applyNumberFormat="1" applyFont="1" applyFill="1" applyBorder="1" applyAlignment="1">
      <alignment horizontal="right" vertical="center"/>
    </xf>
    <xf numFmtId="169" fontId="45" fillId="0" borderId="20" xfId="138" applyNumberFormat="1" applyFont="1" applyFill="1" applyBorder="1" applyAlignment="1">
      <alignment horizontal="right" vertical="center"/>
    </xf>
    <xf numFmtId="169" fontId="45" fillId="0" borderId="19" xfId="138" applyNumberFormat="1" applyFont="1" applyFill="1" applyBorder="1" applyAlignment="1">
      <alignment horizontal="right" vertical="center"/>
    </xf>
    <xf numFmtId="169" fontId="45" fillId="0" borderId="21" xfId="138" applyNumberFormat="1" applyFont="1" applyFill="1" applyBorder="1" applyAlignment="1">
      <alignment horizontal="right" vertical="center"/>
    </xf>
    <xf numFmtId="169" fontId="49" fillId="20" borderId="23" xfId="0" applyNumberFormat="1" applyFont="1" applyFill="1" applyBorder="1" applyAlignment="1">
      <alignment horizontal="center" vertical="center" wrapText="1"/>
    </xf>
    <xf numFmtId="169" fontId="49" fillId="20" borderId="26" xfId="0" applyNumberFormat="1" applyFont="1" applyFill="1" applyBorder="1" applyAlignment="1">
      <alignment horizontal="right" vertical="center" wrapText="1"/>
    </xf>
    <xf numFmtId="169" fontId="49" fillId="20" borderId="27" xfId="0" applyNumberFormat="1" applyFont="1" applyFill="1" applyBorder="1" applyAlignment="1">
      <alignment horizontal="right" vertical="center" wrapText="1"/>
    </xf>
    <xf numFmtId="169" fontId="49" fillId="0" borderId="25" xfId="138" applyNumberFormat="1" applyFont="1" applyFill="1" applyBorder="1" applyAlignment="1">
      <alignment horizontal="right" vertical="center"/>
    </xf>
    <xf numFmtId="169" fontId="49" fillId="0" borderId="26" xfId="138" applyNumberFormat="1" applyFont="1" applyFill="1" applyBorder="1" applyAlignment="1">
      <alignment horizontal="right" vertical="center"/>
    </xf>
    <xf numFmtId="169" fontId="49" fillId="0" borderId="27" xfId="138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/>
    </xf>
    <xf numFmtId="166" fontId="45" fillId="20" borderId="11" xfId="0" applyNumberFormat="1" applyFont="1" applyFill="1" applyBorder="1" applyAlignment="1">
      <alignment horizontal="center" vertical="center"/>
    </xf>
    <xf numFmtId="166" fontId="45" fillId="20" borderId="14" xfId="0" applyNumberFormat="1" applyFont="1" applyFill="1" applyBorder="1" applyAlignment="1">
      <alignment horizontal="right" vertical="center"/>
    </xf>
    <xf numFmtId="166" fontId="45" fillId="20" borderId="15" xfId="0" applyNumberFormat="1" applyFont="1" applyFill="1" applyBorder="1" applyAlignment="1">
      <alignment horizontal="right" vertical="center"/>
    </xf>
    <xf numFmtId="166" fontId="45" fillId="0" borderId="16" xfId="0" applyNumberFormat="1" applyFont="1" applyBorder="1" applyAlignment="1">
      <alignment vertical="center"/>
    </xf>
    <xf numFmtId="166" fontId="45" fillId="0" borderId="14" xfId="0" applyNumberFormat="1" applyFont="1" applyBorder="1" applyAlignment="1">
      <alignment vertical="center"/>
    </xf>
    <xf numFmtId="166" fontId="45" fillId="0" borderId="15" xfId="0" applyNumberFormat="1" applyFont="1" applyBorder="1" applyAlignment="1">
      <alignment vertical="center"/>
    </xf>
    <xf numFmtId="166" fontId="49" fillId="20" borderId="17" xfId="0" applyNumberFormat="1" applyFont="1" applyFill="1" applyBorder="1" applyAlignment="1">
      <alignment horizontal="center" vertical="center"/>
    </xf>
    <xf numFmtId="166" fontId="49" fillId="20" borderId="19" xfId="0" applyNumberFormat="1" applyFont="1" applyFill="1" applyBorder="1" applyAlignment="1">
      <alignment horizontal="right" vertical="center"/>
    </xf>
    <xf numFmtId="166" fontId="49" fillId="20" borderId="21" xfId="0" applyNumberFormat="1" applyFont="1" applyFill="1" applyBorder="1" applyAlignment="1">
      <alignment horizontal="right" vertical="center"/>
    </xf>
    <xf numFmtId="166" fontId="49" fillId="0" borderId="20" xfId="0" applyNumberFormat="1" applyFont="1" applyBorder="1" applyAlignment="1">
      <alignment vertical="center"/>
    </xf>
    <xf numFmtId="166" fontId="49" fillId="0" borderId="19" xfId="0" applyNumberFormat="1" applyFont="1" applyBorder="1" applyAlignment="1">
      <alignment vertical="center"/>
    </xf>
    <xf numFmtId="166" fontId="49" fillId="0" borderId="21" xfId="0" applyNumberFormat="1" applyFont="1" applyBorder="1" applyAlignment="1">
      <alignment vertical="center"/>
    </xf>
    <xf numFmtId="166" fontId="49" fillId="20" borderId="17" xfId="0" applyNumberFormat="1" applyFont="1" applyFill="1" applyBorder="1" applyAlignment="1">
      <alignment horizontal="center" vertical="center" wrapText="1"/>
    </xf>
    <xf numFmtId="166" fontId="49" fillId="20" borderId="19" xfId="0" applyNumberFormat="1" applyFont="1" applyFill="1" applyBorder="1" applyAlignment="1">
      <alignment horizontal="right" vertical="center" wrapText="1"/>
    </xf>
    <xf numFmtId="166" fontId="49" fillId="20" borderId="21" xfId="0" applyNumberFormat="1" applyFont="1" applyFill="1" applyBorder="1" applyAlignment="1">
      <alignment horizontal="right" vertical="center" wrapText="1"/>
    </xf>
    <xf numFmtId="166" fontId="49" fillId="20" borderId="23" xfId="0" applyNumberFormat="1" applyFont="1" applyFill="1" applyBorder="1" applyAlignment="1">
      <alignment horizontal="center" vertical="center" wrapText="1"/>
    </xf>
    <xf numFmtId="166" fontId="49" fillId="20" borderId="26" xfId="0" applyNumberFormat="1" applyFont="1" applyFill="1" applyBorder="1" applyAlignment="1">
      <alignment horizontal="right" vertical="center" wrapText="1"/>
    </xf>
    <xf numFmtId="166" fontId="49" fillId="20" borderId="27" xfId="0" applyNumberFormat="1" applyFont="1" applyFill="1" applyBorder="1" applyAlignment="1">
      <alignment horizontal="right" vertical="center" wrapText="1"/>
    </xf>
    <xf numFmtId="166" fontId="49" fillId="0" borderId="25" xfId="0" applyNumberFormat="1" applyFont="1" applyBorder="1" applyAlignment="1">
      <alignment vertical="center"/>
    </xf>
    <xf numFmtId="166" fontId="49" fillId="0" borderId="26" xfId="0" applyNumberFormat="1" applyFont="1" applyBorder="1" applyAlignment="1">
      <alignment vertical="center"/>
    </xf>
    <xf numFmtId="166" fontId="49" fillId="0" borderId="27" xfId="0" applyNumberFormat="1" applyFont="1" applyBorder="1" applyAlignment="1">
      <alignment vertical="center"/>
    </xf>
    <xf numFmtId="166" fontId="45" fillId="20" borderId="17" xfId="0" applyNumberFormat="1" applyFont="1" applyFill="1" applyBorder="1" applyAlignment="1">
      <alignment horizontal="center" vertical="center"/>
    </xf>
    <xf numFmtId="166" fontId="45" fillId="20" borderId="19" xfId="0" applyNumberFormat="1" applyFont="1" applyFill="1" applyBorder="1" applyAlignment="1">
      <alignment horizontal="right" vertical="center"/>
    </xf>
    <xf numFmtId="166" fontId="45" fillId="20" borderId="21" xfId="0" applyNumberFormat="1" applyFont="1" applyFill="1" applyBorder="1" applyAlignment="1">
      <alignment horizontal="right" vertical="center"/>
    </xf>
    <xf numFmtId="166" fontId="45" fillId="0" borderId="20" xfId="0" applyNumberFormat="1" applyFont="1" applyBorder="1" applyAlignment="1">
      <alignment vertical="center"/>
    </xf>
    <xf numFmtId="166" fontId="45" fillId="0" borderId="19" xfId="0" applyNumberFormat="1" applyFont="1" applyBorder="1" applyAlignment="1">
      <alignment vertical="center"/>
    </xf>
    <xf numFmtId="166" fontId="45" fillId="0" borderId="21" xfId="0" applyNumberFormat="1" applyFont="1" applyBorder="1" applyAlignment="1">
      <alignment vertical="center"/>
    </xf>
    <xf numFmtId="166" fontId="45" fillId="20" borderId="11" xfId="0" applyNumberFormat="1" applyFont="1" applyFill="1" applyBorder="1" applyAlignment="1">
      <alignment vertical="center"/>
    </xf>
    <xf numFmtId="166" fontId="45" fillId="20" borderId="14" xfId="0" applyNumberFormat="1" applyFont="1" applyFill="1" applyBorder="1" applyAlignment="1">
      <alignment vertical="center"/>
    </xf>
    <xf numFmtId="166" fontId="45" fillId="20" borderId="15" xfId="0" applyNumberFormat="1" applyFont="1" applyFill="1" applyBorder="1" applyAlignment="1">
      <alignment vertical="center"/>
    </xf>
    <xf numFmtId="166" fontId="49" fillId="20" borderId="17" xfId="0" applyNumberFormat="1" applyFont="1" applyFill="1" applyBorder="1" applyAlignment="1">
      <alignment vertical="center"/>
    </xf>
    <xf numFmtId="166" fontId="49" fillId="20" borderId="19" xfId="0" applyNumberFormat="1" applyFont="1" applyFill="1" applyBorder="1" applyAlignment="1">
      <alignment vertical="center"/>
    </xf>
    <xf numFmtId="166" fontId="49" fillId="20" borderId="21" xfId="0" applyNumberFormat="1" applyFont="1" applyFill="1" applyBorder="1" applyAlignment="1">
      <alignment vertical="center"/>
    </xf>
    <xf numFmtId="166" fontId="49" fillId="20" borderId="23" xfId="0" applyNumberFormat="1" applyFont="1" applyFill="1" applyBorder="1" applyAlignment="1">
      <alignment vertical="center"/>
    </xf>
    <xf numFmtId="166" fontId="49" fillId="20" borderId="26" xfId="0" applyNumberFormat="1" applyFont="1" applyFill="1" applyBorder="1" applyAlignment="1">
      <alignment vertical="center"/>
    </xf>
    <xf numFmtId="166" fontId="49" fillId="20" borderId="27" xfId="0" applyNumberFormat="1" applyFont="1" applyFill="1" applyBorder="1" applyAlignment="1">
      <alignment vertical="center"/>
    </xf>
    <xf numFmtId="166" fontId="45" fillId="20" borderId="17" xfId="0" applyNumberFormat="1" applyFont="1" applyFill="1" applyBorder="1" applyAlignment="1">
      <alignment vertical="center"/>
    </xf>
    <xf numFmtId="166" fontId="45" fillId="20" borderId="19" xfId="0" applyNumberFormat="1" applyFont="1" applyFill="1" applyBorder="1" applyAlignment="1">
      <alignment vertical="center"/>
    </xf>
    <xf numFmtId="166" fontId="45" fillId="20" borderId="21" xfId="0" applyNumberFormat="1" applyFont="1" applyFill="1" applyBorder="1" applyAlignment="1">
      <alignment vertical="center"/>
    </xf>
    <xf numFmtId="0" fontId="38" fillId="0" borderId="0" xfId="0" applyFont="1" applyAlignment="1">
      <alignment horizontal="left" indent="1"/>
    </xf>
    <xf numFmtId="0" fontId="38" fillId="0" borderId="0" xfId="0" applyFont="1" applyFill="1" applyAlignment="1">
      <alignment horizontal="left" indent="1"/>
    </xf>
    <xf numFmtId="166" fontId="38" fillId="0" borderId="0" xfId="0" applyNumberFormat="1" applyFont="1" applyAlignment="1">
      <alignment/>
    </xf>
    <xf numFmtId="0" fontId="38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39" fillId="4" borderId="0" xfId="0" applyFont="1" applyFill="1" applyBorder="1" applyAlignment="1" applyProtection="1">
      <alignment horizontal="left" vertical="center"/>
      <protection locked="0"/>
    </xf>
    <xf numFmtId="0" fontId="39" fillId="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15">
    <dxf>
      <font>
        <b val="0"/>
        <i val="0"/>
        <color indexed="10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color indexed="10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C00"/>
        </patternFill>
      </fill>
      <border/>
    </dxf>
    <dxf>
      <font>
        <b/>
        <i val="0"/>
        <color rgb="FFFF0000"/>
      </font>
      <fill>
        <patternFill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olszar\AppData\Local\Temp\LUTY\WPF%20-%20nowa%20wrsja%20-%20RP%20ostatecz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  <sheetName val="DaneZrodloweDoWsk"/>
    </sheetNames>
    <definedNames>
      <definedName name="WiecejMiejscPoPrzecinku"/>
    </definedNames>
    <sheetDataSet>
      <sheetData sheetId="0">
        <row r="10">
          <cell r="E10">
            <v>164582273</v>
          </cell>
          <cell r="F10">
            <v>155763700</v>
          </cell>
          <cell r="G10">
            <v>152701838</v>
          </cell>
        </row>
        <row r="11">
          <cell r="E11">
            <v>135391695</v>
          </cell>
          <cell r="F11">
            <v>137247138</v>
          </cell>
          <cell r="G11">
            <v>141154973</v>
          </cell>
          <cell r="I11">
            <v>137458631</v>
          </cell>
          <cell r="J11">
            <v>142682059</v>
          </cell>
          <cell r="K11">
            <v>148817387</v>
          </cell>
          <cell r="L11">
            <v>155216535</v>
          </cell>
          <cell r="M11">
            <v>161580413</v>
          </cell>
          <cell r="N11">
            <v>167720469</v>
          </cell>
          <cell r="O11">
            <v>173255244</v>
          </cell>
          <cell r="P11">
            <v>178799412</v>
          </cell>
          <cell r="Q11">
            <v>184342194</v>
          </cell>
          <cell r="R11">
            <v>189872460</v>
          </cell>
          <cell r="S11">
            <v>195378761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E12">
            <v>0</v>
          </cell>
          <cell r="F12">
            <v>0</v>
          </cell>
          <cell r="G12">
            <v>31472788</v>
          </cell>
          <cell r="I12">
            <v>33017579</v>
          </cell>
          <cell r="J12">
            <v>34272247</v>
          </cell>
          <cell r="K12">
            <v>35745954</v>
          </cell>
          <cell r="L12">
            <v>37283030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E13">
            <v>0</v>
          </cell>
          <cell r="F13">
            <v>0</v>
          </cell>
          <cell r="G13">
            <v>800000</v>
          </cell>
          <cell r="I13">
            <v>870000</v>
          </cell>
          <cell r="J13">
            <v>903060</v>
          </cell>
          <cell r="K13">
            <v>941892</v>
          </cell>
          <cell r="L13">
            <v>982393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E14">
            <v>0</v>
          </cell>
          <cell r="F14">
            <v>0</v>
          </cell>
          <cell r="G14">
            <v>6038550</v>
          </cell>
          <cell r="I14">
            <v>5990000</v>
          </cell>
          <cell r="J14">
            <v>6217620</v>
          </cell>
          <cell r="K14">
            <v>6484978</v>
          </cell>
          <cell r="L14">
            <v>6763832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E16">
            <v>0</v>
          </cell>
          <cell r="F16">
            <v>0</v>
          </cell>
          <cell r="G16">
            <v>59962049</v>
          </cell>
          <cell r="I16">
            <v>58823714</v>
          </cell>
          <cell r="J16">
            <v>61059015</v>
          </cell>
          <cell r="K16">
            <v>63684553</v>
          </cell>
          <cell r="L16">
            <v>66422989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E17">
            <v>0</v>
          </cell>
          <cell r="F17">
            <v>0</v>
          </cell>
          <cell r="G17">
            <v>31104760</v>
          </cell>
          <cell r="I17">
            <v>28768418</v>
          </cell>
          <cell r="J17">
            <v>29861618</v>
          </cell>
          <cell r="K17">
            <v>31145667</v>
          </cell>
          <cell r="L17">
            <v>32484930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E18">
            <v>29190578</v>
          </cell>
          <cell r="F18">
            <v>18516562</v>
          </cell>
          <cell r="G18">
            <v>11546865</v>
          </cell>
          <cell r="I18">
            <v>10518092</v>
          </cell>
          <cell r="J18">
            <v>2000000</v>
          </cell>
          <cell r="K18">
            <v>2000000</v>
          </cell>
          <cell r="L18">
            <v>1000000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E19">
            <v>4184712</v>
          </cell>
          <cell r="F19">
            <v>469310</v>
          </cell>
          <cell r="G19">
            <v>5638499</v>
          </cell>
          <cell r="I19">
            <v>6888598</v>
          </cell>
          <cell r="J19">
            <v>2000000</v>
          </cell>
          <cell r="K19">
            <v>2000000</v>
          </cell>
          <cell r="L19">
            <v>1000000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E20">
            <v>0</v>
          </cell>
          <cell r="F20">
            <v>0</v>
          </cell>
          <cell r="G20">
            <v>4375568</v>
          </cell>
          <cell r="I20">
            <v>3629494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E21">
            <v>155320953</v>
          </cell>
          <cell r="F21">
            <v>155684650</v>
          </cell>
          <cell r="G21">
            <v>157708166</v>
          </cell>
        </row>
        <row r="22">
          <cell r="E22">
            <v>130867096</v>
          </cell>
          <cell r="F22">
            <v>132381105</v>
          </cell>
          <cell r="G22">
            <v>139009974</v>
          </cell>
          <cell r="I22">
            <v>134759964</v>
          </cell>
          <cell r="J22">
            <v>137949588</v>
          </cell>
          <cell r="K22">
            <v>141398328</v>
          </cell>
          <cell r="L22">
            <v>144933286</v>
          </cell>
          <cell r="M22">
            <v>148411685</v>
          </cell>
          <cell r="N22">
            <v>151973565</v>
          </cell>
          <cell r="O22">
            <v>155620930</v>
          </cell>
          <cell r="P22">
            <v>159355832</v>
          </cell>
          <cell r="Q22">
            <v>163180372</v>
          </cell>
          <cell r="R22">
            <v>166933520</v>
          </cell>
          <cell r="S22">
            <v>170772991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E23">
            <v>0</v>
          </cell>
          <cell r="F23">
            <v>0</v>
          </cell>
          <cell r="G23">
            <v>658499</v>
          </cell>
          <cell r="I23">
            <v>1083598</v>
          </cell>
          <cell r="J23">
            <v>1012456</v>
          </cell>
          <cell r="K23">
            <v>1103524</v>
          </cell>
          <cell r="L23">
            <v>1080623</v>
          </cell>
          <cell r="M23">
            <v>1058722</v>
          </cell>
          <cell r="N23">
            <v>782367</v>
          </cell>
          <cell r="O23">
            <v>409412</v>
          </cell>
          <cell r="P23">
            <v>394412</v>
          </cell>
          <cell r="Q23">
            <v>380412</v>
          </cell>
          <cell r="R23">
            <v>365412</v>
          </cell>
          <cell r="S23">
            <v>351412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E26">
            <v>1877743</v>
          </cell>
          <cell r="F26">
            <v>1765281</v>
          </cell>
          <cell r="G26">
            <v>1892144</v>
          </cell>
          <cell r="I26">
            <v>1175277</v>
          </cell>
          <cell r="J26">
            <v>1037990</v>
          </cell>
          <cell r="K26">
            <v>881136</v>
          </cell>
          <cell r="L26">
            <v>724269</v>
          </cell>
          <cell r="M26">
            <v>572133</v>
          </cell>
          <cell r="N26">
            <v>427547</v>
          </cell>
          <cell r="O26">
            <v>298758</v>
          </cell>
          <cell r="P26">
            <v>181072</v>
          </cell>
          <cell r="Q26">
            <v>71411</v>
          </cell>
          <cell r="R26">
            <v>13438</v>
          </cell>
          <cell r="S26">
            <v>2685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E27">
            <v>1877743</v>
          </cell>
          <cell r="F27">
            <v>1765281</v>
          </cell>
          <cell r="G27">
            <v>1892144</v>
          </cell>
          <cell r="I27">
            <v>1175277</v>
          </cell>
          <cell r="J27">
            <v>1037990</v>
          </cell>
          <cell r="K27">
            <v>881136</v>
          </cell>
          <cell r="L27">
            <v>724269</v>
          </cell>
          <cell r="M27">
            <v>572133</v>
          </cell>
          <cell r="N27">
            <v>427547</v>
          </cell>
          <cell r="O27">
            <v>298758</v>
          </cell>
          <cell r="P27">
            <v>181072</v>
          </cell>
          <cell r="Q27">
            <v>71411</v>
          </cell>
          <cell r="R27">
            <v>13438</v>
          </cell>
          <cell r="S27">
            <v>2685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E30">
            <v>24453857</v>
          </cell>
          <cell r="F30">
            <v>23303545</v>
          </cell>
          <cell r="G30">
            <v>18698192</v>
          </cell>
          <cell r="I30">
            <v>11183466</v>
          </cell>
          <cell r="J30">
            <v>2086810</v>
          </cell>
          <cell r="K30">
            <v>4773398</v>
          </cell>
          <cell r="L30">
            <v>6637590</v>
          </cell>
          <cell r="M30">
            <v>8788285</v>
          </cell>
          <cell r="N30">
            <v>11496394</v>
          </cell>
          <cell r="O30">
            <v>14220079</v>
          </cell>
          <cell r="P30">
            <v>16071114</v>
          </cell>
          <cell r="Q30">
            <v>18364690</v>
          </cell>
          <cell r="R30">
            <v>22478455</v>
          </cell>
          <cell r="S30">
            <v>24452340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E31">
            <v>9261320</v>
          </cell>
          <cell r="F31">
            <v>79050</v>
          </cell>
          <cell r="G31">
            <v>-5006328</v>
          </cell>
        </row>
        <row r="32">
          <cell r="E32">
            <v>10626087</v>
          </cell>
          <cell r="F32">
            <v>14038171</v>
          </cell>
          <cell r="G32">
            <v>9270362</v>
          </cell>
        </row>
        <row r="33">
          <cell r="E33">
            <v>683857</v>
          </cell>
          <cell r="F33">
            <v>1827981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E34">
            <v>683857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E35">
            <v>0</v>
          </cell>
          <cell r="F35">
            <v>0</v>
          </cell>
          <cell r="G35">
            <v>1199602</v>
          </cell>
          <cell r="H35">
            <v>1199602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E37">
            <v>9942230</v>
          </cell>
          <cell r="F37">
            <v>12060190</v>
          </cell>
          <cell r="G37">
            <v>6270760</v>
          </cell>
          <cell r="I37">
            <v>1507093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E38">
            <v>0</v>
          </cell>
          <cell r="F38">
            <v>0</v>
          </cell>
          <cell r="G38">
            <v>5006328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E39">
            <v>0</v>
          </cell>
          <cell r="F39">
            <v>150000</v>
          </cell>
          <cell r="G39">
            <v>1800000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E41">
            <v>18059426</v>
          </cell>
          <cell r="F41">
            <v>12917619</v>
          </cell>
          <cell r="G41">
            <v>4264034</v>
          </cell>
        </row>
        <row r="42">
          <cell r="E42">
            <v>17909426</v>
          </cell>
          <cell r="F42">
            <v>12917619</v>
          </cell>
          <cell r="G42">
            <v>4264034</v>
          </cell>
          <cell r="I42">
            <v>3540386</v>
          </cell>
          <cell r="J42">
            <v>4645661</v>
          </cell>
          <cell r="K42">
            <v>4645661</v>
          </cell>
          <cell r="L42">
            <v>4645659</v>
          </cell>
          <cell r="M42">
            <v>4380443</v>
          </cell>
          <cell r="N42">
            <v>4250510</v>
          </cell>
          <cell r="O42">
            <v>3414235</v>
          </cell>
          <cell r="P42">
            <v>3372466</v>
          </cell>
          <cell r="Q42">
            <v>2797132</v>
          </cell>
          <cell r="R42">
            <v>460485</v>
          </cell>
          <cell r="S42">
            <v>153430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E47">
            <v>150000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E48">
            <v>36165098</v>
          </cell>
          <cell r="F48">
            <v>35151146</v>
          </cell>
          <cell r="G48">
            <v>34798975</v>
          </cell>
          <cell r="H48">
            <v>34798975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1">
          <cell r="E51">
            <v>4524599</v>
          </cell>
          <cell r="F51">
            <v>4866033</v>
          </cell>
          <cell r="G51">
            <v>2144999</v>
          </cell>
        </row>
        <row r="54">
          <cell r="E54">
            <v>0.1202</v>
          </cell>
          <cell r="F54">
            <v>0.0943</v>
          </cell>
          <cell r="G54">
            <v>0.0446</v>
          </cell>
        </row>
        <row r="55">
          <cell r="E55">
            <v>0.1202</v>
          </cell>
          <cell r="F55">
            <v>0.0943</v>
          </cell>
          <cell r="G55">
            <v>0.0446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E57">
            <v>0.1202</v>
          </cell>
          <cell r="F57">
            <v>0.0943</v>
          </cell>
          <cell r="G57">
            <v>0.0446</v>
          </cell>
        </row>
        <row r="59">
          <cell r="E59" t="str">
            <v>x</v>
          </cell>
          <cell r="F59" t="str">
            <v>x</v>
          </cell>
          <cell r="G59" t="str">
            <v>x</v>
          </cell>
          <cell r="H59" t="str">
            <v>x</v>
          </cell>
        </row>
        <row r="60">
          <cell r="E60" t="str">
            <v>x</v>
          </cell>
          <cell r="F60" t="str">
            <v>x</v>
          </cell>
          <cell r="G60" t="str">
            <v>x</v>
          </cell>
          <cell r="H60" t="str">
            <v>x</v>
          </cell>
        </row>
        <row r="61">
          <cell r="E61" t="str">
            <v>x</v>
          </cell>
          <cell r="F61" t="str">
            <v>x</v>
          </cell>
          <cell r="G61" t="str">
            <v>x</v>
          </cell>
          <cell r="H61" t="str">
            <v>x</v>
          </cell>
        </row>
        <row r="62">
          <cell r="E62" t="str">
            <v>x</v>
          </cell>
          <cell r="F62" t="str">
            <v>x</v>
          </cell>
          <cell r="G62" t="str">
            <v>x</v>
          </cell>
          <cell r="H62" t="str">
            <v>x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2033293</v>
          </cell>
          <cell r="J63">
            <v>4645661</v>
          </cell>
          <cell r="K63">
            <v>4645661</v>
          </cell>
          <cell r="L63">
            <v>4645659</v>
          </cell>
          <cell r="M63">
            <v>4380443</v>
          </cell>
          <cell r="N63">
            <v>4250510</v>
          </cell>
          <cell r="O63">
            <v>3414235</v>
          </cell>
          <cell r="P63">
            <v>3372466</v>
          </cell>
          <cell r="Q63">
            <v>2797132</v>
          </cell>
          <cell r="R63">
            <v>460485</v>
          </cell>
          <cell r="S63">
            <v>153430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2033293</v>
          </cell>
          <cell r="J64">
            <v>4645661</v>
          </cell>
          <cell r="K64">
            <v>4645661</v>
          </cell>
          <cell r="L64">
            <v>4645659</v>
          </cell>
          <cell r="M64">
            <v>4380443</v>
          </cell>
          <cell r="N64">
            <v>4250510</v>
          </cell>
          <cell r="O64">
            <v>3414235</v>
          </cell>
          <cell r="P64">
            <v>3372466</v>
          </cell>
          <cell r="Q64">
            <v>2797132</v>
          </cell>
          <cell r="R64">
            <v>460485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6">
          <cell r="E66">
            <v>70134466</v>
          </cell>
          <cell r="F66">
            <v>72602539</v>
          </cell>
          <cell r="G66">
            <v>73073374</v>
          </cell>
          <cell r="I66">
            <v>69317497</v>
          </cell>
          <cell r="J66">
            <v>71324922</v>
          </cell>
          <cell r="K66">
            <v>73464670</v>
          </cell>
          <cell r="L66">
            <v>75668610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100020358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E67">
            <v>0</v>
          </cell>
          <cell r="F67">
            <v>0</v>
          </cell>
          <cell r="G67">
            <v>10189863</v>
          </cell>
          <cell r="I67">
            <v>10168105</v>
          </cell>
          <cell r="J67">
            <v>10422308</v>
          </cell>
          <cell r="K67">
            <v>10682866</v>
          </cell>
          <cell r="L67">
            <v>10949938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E68">
            <v>10084256</v>
          </cell>
          <cell r="F68">
            <v>11677903</v>
          </cell>
          <cell r="G68">
            <v>4730773</v>
          </cell>
        </row>
        <row r="69">
          <cell r="E69">
            <v>3060692</v>
          </cell>
          <cell r="F69">
            <v>6338202</v>
          </cell>
          <cell r="G69">
            <v>2004768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E70">
            <v>7023564</v>
          </cell>
          <cell r="F70">
            <v>5339701</v>
          </cell>
          <cell r="G70">
            <v>2726005</v>
          </cell>
          <cell r="I70">
            <v>124350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E71">
            <v>0</v>
          </cell>
          <cell r="F71">
            <v>0</v>
          </cell>
          <cell r="G71">
            <v>8090241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E72">
            <v>0</v>
          </cell>
          <cell r="F72">
            <v>0</v>
          </cell>
          <cell r="G72">
            <v>10607951</v>
          </cell>
          <cell r="J72">
            <v>1962460</v>
          </cell>
          <cell r="K72">
            <v>4773398</v>
          </cell>
          <cell r="L72">
            <v>6637590</v>
          </cell>
          <cell r="M72">
            <v>8788285</v>
          </cell>
          <cell r="N72">
            <v>11496394</v>
          </cell>
          <cell r="O72">
            <v>14220079</v>
          </cell>
          <cell r="P72">
            <v>16071114</v>
          </cell>
          <cell r="Q72">
            <v>18364690</v>
          </cell>
          <cell r="R72">
            <v>22478455</v>
          </cell>
          <cell r="S72">
            <v>24062030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E73">
            <v>0</v>
          </cell>
          <cell r="F73">
            <v>0</v>
          </cell>
          <cell r="G73">
            <v>3168817</v>
          </cell>
          <cell r="I73">
            <v>2700000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5">
          <cell r="E75">
            <v>0</v>
          </cell>
          <cell r="F75">
            <v>0</v>
          </cell>
          <cell r="G75">
            <v>6177985</v>
          </cell>
          <cell r="H75">
            <v>6177985</v>
          </cell>
          <cell r="J75">
            <v>1121184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E76">
            <v>0</v>
          </cell>
          <cell r="F76">
            <v>0</v>
          </cell>
          <cell r="G76">
            <v>5793535</v>
          </cell>
          <cell r="H76">
            <v>5793535</v>
          </cell>
          <cell r="J76">
            <v>1025521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E77">
            <v>0</v>
          </cell>
          <cell r="F77">
            <v>0</v>
          </cell>
          <cell r="G77">
            <v>5793535</v>
          </cell>
          <cell r="H77">
            <v>5793535</v>
          </cell>
          <cell r="J77">
            <v>1025521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E78">
            <v>0</v>
          </cell>
          <cell r="F78">
            <v>0</v>
          </cell>
          <cell r="G78">
            <v>4159968</v>
          </cell>
          <cell r="H78">
            <v>4159968</v>
          </cell>
          <cell r="I78">
            <v>314790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E79">
            <v>0</v>
          </cell>
          <cell r="F79">
            <v>0</v>
          </cell>
          <cell r="G79">
            <v>2787505</v>
          </cell>
          <cell r="H79">
            <v>2787505</v>
          </cell>
          <cell r="I79">
            <v>267571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E80">
            <v>0</v>
          </cell>
          <cell r="F80">
            <v>0</v>
          </cell>
          <cell r="G80">
            <v>2787505</v>
          </cell>
          <cell r="H80">
            <v>2787505</v>
          </cell>
          <cell r="I80">
            <v>267571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E81">
            <v>0</v>
          </cell>
          <cell r="F81">
            <v>0</v>
          </cell>
          <cell r="G81">
            <v>6177985</v>
          </cell>
          <cell r="H81">
            <v>6177985</v>
          </cell>
          <cell r="J81">
            <v>1187335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E82">
            <v>0</v>
          </cell>
          <cell r="F82">
            <v>0</v>
          </cell>
          <cell r="G82">
            <v>5793535</v>
          </cell>
          <cell r="H82">
            <v>5793535</v>
          </cell>
          <cell r="J82">
            <v>1025521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E83">
            <v>0</v>
          </cell>
          <cell r="F83">
            <v>0</v>
          </cell>
          <cell r="G83">
            <v>5793535</v>
          </cell>
          <cell r="H83">
            <v>5793535</v>
          </cell>
          <cell r="J83">
            <v>1025521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E84">
            <v>0</v>
          </cell>
          <cell r="F84">
            <v>0</v>
          </cell>
          <cell r="G84">
            <v>4159968</v>
          </cell>
          <cell r="H84">
            <v>4159968</v>
          </cell>
          <cell r="I84">
            <v>314790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E85">
            <v>0</v>
          </cell>
          <cell r="F85">
            <v>0</v>
          </cell>
          <cell r="G85">
            <v>2787505</v>
          </cell>
          <cell r="H85">
            <v>2787505</v>
          </cell>
          <cell r="I85">
            <v>267571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E86">
            <v>0</v>
          </cell>
          <cell r="F86">
            <v>0</v>
          </cell>
          <cell r="G86">
            <v>2787505</v>
          </cell>
          <cell r="H86">
            <v>2787505</v>
          </cell>
          <cell r="I86">
            <v>267571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4">
          <cell r="E104">
            <v>0</v>
          </cell>
          <cell r="F104">
            <v>0</v>
          </cell>
          <cell r="G104">
            <v>4264034</v>
          </cell>
          <cell r="I104">
            <v>3540386</v>
          </cell>
          <cell r="J104">
            <v>4645661</v>
          </cell>
          <cell r="Q104">
            <v>2797132</v>
          </cell>
          <cell r="R104">
            <v>460485</v>
          </cell>
          <cell r="S104">
            <v>153430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</sheetData>
      <sheetData sheetId="4">
        <row r="1">
          <cell r="N1">
            <v>2014</v>
          </cell>
          <cell r="Q1">
            <v>2024</v>
          </cell>
        </row>
        <row r="4">
          <cell r="B4" t="str">
            <v>fhggjh</v>
          </cell>
          <cell r="C4" t="str">
            <v>cieszyński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IS245"/>
  <sheetViews>
    <sheetView tabSelected="1" view="pageBreakPreview" zoomScaleSheetLayoutView="100" zoomScalePageLayoutView="0" workbookViewId="0" topLeftCell="A1">
      <pane xSplit="4" ySplit="12" topLeftCell="O13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B9" sqref="B9:S9"/>
    </sheetView>
  </sheetViews>
  <sheetFormatPr defaultColWidth="8.796875" defaultRowHeight="14.25" outlineLevelRow="2" outlineLevelCol="1"/>
  <cols>
    <col min="1" max="1" width="4.3984375" style="1" hidden="1" customWidth="1" outlineLevel="1"/>
    <col min="2" max="2" width="6.59765625" style="5" customWidth="1" collapsed="1"/>
    <col min="3" max="3" width="47.8984375" style="318" hidden="1" customWidth="1" outlineLevel="1"/>
    <col min="4" max="4" width="59.69921875" style="5" customWidth="1" collapsed="1"/>
    <col min="5" max="5" width="10.69921875" style="5" hidden="1" customWidth="1" outlineLevel="1"/>
    <col min="6" max="6" width="11.5" style="5" hidden="1" customWidth="1" outlineLevel="1"/>
    <col min="7" max="7" width="10.8984375" style="5" hidden="1" customWidth="1" outlineLevel="1"/>
    <col min="8" max="8" width="11.19921875" style="5" hidden="1" customWidth="1" outlineLevel="1"/>
    <col min="9" max="9" width="14.3984375" style="5" customWidth="1" collapsed="1"/>
    <col min="10" max="38" width="14.3984375" style="5" customWidth="1"/>
    <col min="39" max="16384" width="9" style="1" customWidth="1"/>
  </cols>
  <sheetData>
    <row r="1" spans="2:16" ht="14.25">
      <c r="B1" s="2" t="s">
        <v>0</v>
      </c>
      <c r="C1" s="2"/>
      <c r="D1" s="3"/>
      <c r="E1" s="4"/>
      <c r="F1" s="321" t="s">
        <v>1</v>
      </c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2:16" ht="14.25">
      <c r="B2" s="2" t="s">
        <v>2</v>
      </c>
      <c r="C2" s="2"/>
      <c r="D2" s="3"/>
      <c r="E2" s="4"/>
      <c r="F2" s="321" t="s">
        <v>3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2:16" ht="14.25">
      <c r="B3" s="6" t="s">
        <v>4</v>
      </c>
      <c r="C3" s="2"/>
      <c r="D3" s="3"/>
      <c r="E3" s="4"/>
      <c r="F3" s="322" t="s">
        <v>5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3:10" ht="14.25">
      <c r="C4" s="6"/>
      <c r="D4" s="3"/>
      <c r="E4" s="4"/>
      <c r="F4" s="4"/>
      <c r="G4" s="4"/>
      <c r="H4" s="4"/>
      <c r="I4" s="4"/>
      <c r="J4" s="4"/>
    </row>
    <row r="5" spans="2:253" s="7" customFormat="1" ht="15">
      <c r="B5" s="8" t="s">
        <v>6</v>
      </c>
      <c r="D5" s="9" t="str">
        <f>'[1]DaneZrodlowe'!B4</f>
        <v>fhggjh</v>
      </c>
      <c r="F5" s="6"/>
      <c r="G5" s="10"/>
      <c r="I5" s="11" t="str">
        <f>D6&amp;" - "&amp;"WPF za lata "&amp;D7&amp;" - Nr Uchwały JST: "&amp;D5</f>
        <v>cieszyński - WPF za lata 2014 - 2024 - Nr Uchwały JST: fhggjh</v>
      </c>
      <c r="L5" s="4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2:253" s="7" customFormat="1" ht="15">
      <c r="B6" s="8" t="s">
        <v>7</v>
      </c>
      <c r="D6" s="13" t="str">
        <f>'[1]DaneZrodlowe'!C4</f>
        <v>cieszyński</v>
      </c>
      <c r="F6" s="14"/>
      <c r="G6" s="15"/>
      <c r="H6" s="15"/>
      <c r="L6" s="4"/>
      <c r="N6" s="12"/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2:253" s="7" customFormat="1" ht="15">
      <c r="B7" s="16" t="s">
        <v>8</v>
      </c>
      <c r="D7" s="17" t="str">
        <f>CONCATENATE('[1]DaneZrodlowe'!N1," - ",'[1]DaneZrodlowe'!Q1)</f>
        <v>2014 - 2024</v>
      </c>
      <c r="G7" s="18"/>
      <c r="J7" s="19" t="s">
        <v>9</v>
      </c>
      <c r="K7" s="20">
        <v>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2:253" s="7" customFormat="1" ht="14.25">
      <c r="B8" s="320" t="s">
        <v>365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21"/>
      <c r="U8" s="21"/>
      <c r="V8" s="21"/>
      <c r="W8" s="2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2:253" s="7" customFormat="1" ht="14.25">
      <c r="B9" s="320" t="s">
        <v>366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21"/>
      <c r="U9" s="21"/>
      <c r="V9" s="21"/>
      <c r="W9" s="2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2:253" s="7" customFormat="1" ht="15.75">
      <c r="B10" s="319" t="s">
        <v>10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2:253" s="7" customFormat="1" ht="15.75">
      <c r="B11" s="23"/>
      <c r="C11" s="23"/>
      <c r="D11" s="23"/>
      <c r="E11" s="22"/>
      <c r="F11" s="22"/>
      <c r="G11" s="22" t="s">
        <v>364</v>
      </c>
      <c r="H11" s="22" t="s">
        <v>363</v>
      </c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35" customFormat="1" ht="14.25">
      <c r="A12" s="24" t="s">
        <v>11</v>
      </c>
      <c r="B12" s="25" t="s">
        <v>12</v>
      </c>
      <c r="C12" s="26" t="s">
        <v>13</v>
      </c>
      <c r="D12" s="27" t="s">
        <v>14</v>
      </c>
      <c r="E12" s="28">
        <f>+F12-1</f>
        <v>2011</v>
      </c>
      <c r="F12" s="29">
        <f>+G12-1</f>
        <v>2012</v>
      </c>
      <c r="G12" s="29">
        <f>+H12</f>
        <v>2013</v>
      </c>
      <c r="H12" s="30">
        <f>+I12-1</f>
        <v>2013</v>
      </c>
      <c r="I12" s="31">
        <f>+'[1]DaneZrodlowe'!$N$1</f>
        <v>2014</v>
      </c>
      <c r="J12" s="32">
        <f aca="true" t="shared" si="0" ref="J12:AL12">+I12+1</f>
        <v>2015</v>
      </c>
      <c r="K12" s="32">
        <f t="shared" si="0"/>
        <v>2016</v>
      </c>
      <c r="L12" s="32">
        <f t="shared" si="0"/>
        <v>2017</v>
      </c>
      <c r="M12" s="32">
        <f t="shared" si="0"/>
        <v>2018</v>
      </c>
      <c r="N12" s="32">
        <f t="shared" si="0"/>
        <v>2019</v>
      </c>
      <c r="O12" s="32">
        <f t="shared" si="0"/>
        <v>2020</v>
      </c>
      <c r="P12" s="32">
        <f t="shared" si="0"/>
        <v>2021</v>
      </c>
      <c r="Q12" s="32">
        <f t="shared" si="0"/>
        <v>2022</v>
      </c>
      <c r="R12" s="32">
        <f t="shared" si="0"/>
        <v>2023</v>
      </c>
      <c r="S12" s="32">
        <f t="shared" si="0"/>
        <v>2024</v>
      </c>
      <c r="T12" s="32">
        <f t="shared" si="0"/>
        <v>2025</v>
      </c>
      <c r="U12" s="32">
        <f t="shared" si="0"/>
        <v>2026</v>
      </c>
      <c r="V12" s="32">
        <f t="shared" si="0"/>
        <v>2027</v>
      </c>
      <c r="W12" s="32">
        <f t="shared" si="0"/>
        <v>2028</v>
      </c>
      <c r="X12" s="32">
        <f t="shared" si="0"/>
        <v>2029</v>
      </c>
      <c r="Y12" s="32">
        <f t="shared" si="0"/>
        <v>2030</v>
      </c>
      <c r="Z12" s="32">
        <f t="shared" si="0"/>
        <v>2031</v>
      </c>
      <c r="AA12" s="32">
        <f t="shared" si="0"/>
        <v>2032</v>
      </c>
      <c r="AB12" s="32">
        <f t="shared" si="0"/>
        <v>2033</v>
      </c>
      <c r="AC12" s="32">
        <f t="shared" si="0"/>
        <v>2034</v>
      </c>
      <c r="AD12" s="32">
        <f t="shared" si="0"/>
        <v>2035</v>
      </c>
      <c r="AE12" s="32">
        <f t="shared" si="0"/>
        <v>2036</v>
      </c>
      <c r="AF12" s="32">
        <f t="shared" si="0"/>
        <v>2037</v>
      </c>
      <c r="AG12" s="32">
        <f t="shared" si="0"/>
        <v>2038</v>
      </c>
      <c r="AH12" s="32">
        <f t="shared" si="0"/>
        <v>2039</v>
      </c>
      <c r="AI12" s="32">
        <f t="shared" si="0"/>
        <v>2040</v>
      </c>
      <c r="AJ12" s="32">
        <f t="shared" si="0"/>
        <v>2041</v>
      </c>
      <c r="AK12" s="32">
        <f t="shared" si="0"/>
        <v>2042</v>
      </c>
      <c r="AL12" s="33">
        <f t="shared" si="0"/>
        <v>2043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38" s="46" customFormat="1" ht="15" outlineLevel="1">
      <c r="A13" s="36" t="s">
        <v>15</v>
      </c>
      <c r="B13" s="37">
        <v>1</v>
      </c>
      <c r="C13" s="38" t="s">
        <v>16</v>
      </c>
      <c r="D13" s="39" t="s">
        <v>17</v>
      </c>
      <c r="E13" s="40">
        <f>'[1]Zał.1_WPF_bazowy'!E10</f>
        <v>164582273</v>
      </c>
      <c r="F13" s="41">
        <f>'[1]Zał.1_WPF_bazowy'!F10</f>
        <v>155763700</v>
      </c>
      <c r="G13" s="41">
        <f>'[1]Zał.1_WPF_bazowy'!G10</f>
        <v>152701838</v>
      </c>
      <c r="H13" s="42">
        <f aca="true" t="shared" si="1" ref="H13:AL13">+H14+H21</f>
        <v>144838285.91</v>
      </c>
      <c r="I13" s="43">
        <f t="shared" si="1"/>
        <v>155155788</v>
      </c>
      <c r="J13" s="44">
        <f t="shared" si="1"/>
        <v>144682059</v>
      </c>
      <c r="K13" s="44">
        <f t="shared" si="1"/>
        <v>150817387</v>
      </c>
      <c r="L13" s="44">
        <f t="shared" si="1"/>
        <v>156216535</v>
      </c>
      <c r="M13" s="44">
        <f t="shared" si="1"/>
        <v>161580413</v>
      </c>
      <c r="N13" s="44">
        <f t="shared" si="1"/>
        <v>167720469</v>
      </c>
      <c r="O13" s="44">
        <f t="shared" si="1"/>
        <v>173255244</v>
      </c>
      <c r="P13" s="44">
        <f t="shared" si="1"/>
        <v>178799412</v>
      </c>
      <c r="Q13" s="44">
        <f t="shared" si="1"/>
        <v>184342194</v>
      </c>
      <c r="R13" s="44">
        <f t="shared" si="1"/>
        <v>189872460</v>
      </c>
      <c r="S13" s="44">
        <f t="shared" si="1"/>
        <v>195378761</v>
      </c>
      <c r="T13" s="45">
        <f t="shared" si="1"/>
        <v>0</v>
      </c>
      <c r="U13" s="45">
        <f t="shared" si="1"/>
        <v>0</v>
      </c>
      <c r="V13" s="45">
        <f t="shared" si="1"/>
        <v>0</v>
      </c>
      <c r="W13" s="45">
        <f t="shared" si="1"/>
        <v>0</v>
      </c>
      <c r="X13" s="45">
        <f t="shared" si="1"/>
        <v>0</v>
      </c>
      <c r="Y13" s="45">
        <f t="shared" si="1"/>
        <v>0</v>
      </c>
      <c r="Z13" s="45">
        <f t="shared" si="1"/>
        <v>0</v>
      </c>
      <c r="AA13" s="45">
        <f t="shared" si="1"/>
        <v>0</v>
      </c>
      <c r="AB13" s="45">
        <f t="shared" si="1"/>
        <v>0</v>
      </c>
      <c r="AC13" s="45">
        <f t="shared" si="1"/>
        <v>0</v>
      </c>
      <c r="AD13" s="45">
        <f t="shared" si="1"/>
        <v>0</v>
      </c>
      <c r="AE13" s="45">
        <f t="shared" si="1"/>
        <v>0</v>
      </c>
      <c r="AF13" s="45">
        <f t="shared" si="1"/>
        <v>0</v>
      </c>
      <c r="AG13" s="45">
        <f t="shared" si="1"/>
        <v>0</v>
      </c>
      <c r="AH13" s="45">
        <f t="shared" si="1"/>
        <v>0</v>
      </c>
      <c r="AI13" s="45">
        <f t="shared" si="1"/>
        <v>0</v>
      </c>
      <c r="AJ13" s="45">
        <f t="shared" si="1"/>
        <v>0</v>
      </c>
      <c r="AK13" s="45">
        <f t="shared" si="1"/>
        <v>0</v>
      </c>
      <c r="AL13" s="42">
        <f t="shared" si="1"/>
        <v>0</v>
      </c>
    </row>
    <row r="14" spans="1:38" ht="15" outlineLevel="2">
      <c r="A14" s="36" t="s">
        <v>15</v>
      </c>
      <c r="B14" s="47" t="s">
        <v>18</v>
      </c>
      <c r="C14" s="48"/>
      <c r="D14" s="49" t="s">
        <v>19</v>
      </c>
      <c r="E14" s="50">
        <f>'[1]Zał.1_WPF_bazowy'!E11</f>
        <v>135391695</v>
      </c>
      <c r="F14" s="51">
        <f>'[1]Zał.1_WPF_bazowy'!F11</f>
        <v>137247138</v>
      </c>
      <c r="G14" s="51">
        <f>'[1]Zał.1_WPF_bazowy'!G11</f>
        <v>141154973</v>
      </c>
      <c r="H14" s="52">
        <v>140229643.64</v>
      </c>
      <c r="I14" s="53">
        <f>+'[1]Zał.1_WPF_bazowy'!I11+629223+1128874+150000+1365784-300500+112515+176234+92278-28416</f>
        <v>140784623</v>
      </c>
      <c r="J14" s="54">
        <f>+'[1]Zał.1_WPF_bazowy'!J11</f>
        <v>142682059</v>
      </c>
      <c r="K14" s="54">
        <f>+'[1]Zał.1_WPF_bazowy'!K11</f>
        <v>148817387</v>
      </c>
      <c r="L14" s="54">
        <f>+'[1]Zał.1_WPF_bazowy'!L11</f>
        <v>155216535</v>
      </c>
      <c r="M14" s="54">
        <f>+'[1]Zał.1_WPF_bazowy'!M11</f>
        <v>161580413</v>
      </c>
      <c r="N14" s="54">
        <f>+'[1]Zał.1_WPF_bazowy'!N11</f>
        <v>167720469</v>
      </c>
      <c r="O14" s="54">
        <f>+'[1]Zał.1_WPF_bazowy'!O11</f>
        <v>173255244</v>
      </c>
      <c r="P14" s="54">
        <f>+'[1]Zał.1_WPF_bazowy'!P11</f>
        <v>178799412</v>
      </c>
      <c r="Q14" s="54">
        <f>+'[1]Zał.1_WPF_bazowy'!Q11</f>
        <v>184342194</v>
      </c>
      <c r="R14" s="54">
        <f>+'[1]Zał.1_WPF_bazowy'!R11</f>
        <v>189872460</v>
      </c>
      <c r="S14" s="54">
        <f>+'[1]Zał.1_WPF_bazowy'!S11</f>
        <v>195378761</v>
      </c>
      <c r="T14" s="55">
        <f>+'[1]Zał.1_WPF_bazowy'!T11</f>
        <v>0</v>
      </c>
      <c r="U14" s="55">
        <f>+'[1]Zał.1_WPF_bazowy'!U11</f>
        <v>0</v>
      </c>
      <c r="V14" s="55">
        <f>+'[1]Zał.1_WPF_bazowy'!V11</f>
        <v>0</v>
      </c>
      <c r="W14" s="55">
        <f>+'[1]Zał.1_WPF_bazowy'!W11</f>
        <v>0</v>
      </c>
      <c r="X14" s="55">
        <f>+'[1]Zał.1_WPF_bazowy'!X11</f>
        <v>0</v>
      </c>
      <c r="Y14" s="55">
        <f>+'[1]Zał.1_WPF_bazowy'!Y11</f>
        <v>0</v>
      </c>
      <c r="Z14" s="55">
        <f>+'[1]Zał.1_WPF_bazowy'!Z11</f>
        <v>0</v>
      </c>
      <c r="AA14" s="55">
        <f>+'[1]Zał.1_WPF_bazowy'!AA11</f>
        <v>0</v>
      </c>
      <c r="AB14" s="55">
        <f>+'[1]Zał.1_WPF_bazowy'!AB11</f>
        <v>0</v>
      </c>
      <c r="AC14" s="55">
        <f>+'[1]Zał.1_WPF_bazowy'!AC11</f>
        <v>0</v>
      </c>
      <c r="AD14" s="55">
        <f>+'[1]Zał.1_WPF_bazowy'!AD11</f>
        <v>0</v>
      </c>
      <c r="AE14" s="55">
        <f>+'[1]Zał.1_WPF_bazowy'!AE11</f>
        <v>0</v>
      </c>
      <c r="AF14" s="55">
        <f>+'[1]Zał.1_WPF_bazowy'!AF11</f>
        <v>0</v>
      </c>
      <c r="AG14" s="55">
        <f>+'[1]Zał.1_WPF_bazowy'!AG11</f>
        <v>0</v>
      </c>
      <c r="AH14" s="55">
        <f>+'[1]Zał.1_WPF_bazowy'!AH11</f>
        <v>0</v>
      </c>
      <c r="AI14" s="55">
        <f>+'[1]Zał.1_WPF_bazowy'!AI11</f>
        <v>0</v>
      </c>
      <c r="AJ14" s="55">
        <f>+'[1]Zał.1_WPF_bazowy'!AJ11</f>
        <v>0</v>
      </c>
      <c r="AK14" s="55">
        <f>+'[1]Zał.1_WPF_bazowy'!AK11</f>
        <v>0</v>
      </c>
      <c r="AL14" s="56">
        <f>+'[1]Zał.1_WPF_bazowy'!AL11</f>
        <v>0</v>
      </c>
    </row>
    <row r="15" spans="1:38" ht="30" outlineLevel="2">
      <c r="A15" s="36"/>
      <c r="B15" s="47" t="s">
        <v>20</v>
      </c>
      <c r="C15" s="48"/>
      <c r="D15" s="57" t="s">
        <v>21</v>
      </c>
      <c r="E15" s="50">
        <f>'[1]Zał.1_WPF_bazowy'!E12</f>
        <v>0</v>
      </c>
      <c r="F15" s="51">
        <f>'[1]Zał.1_WPF_bazowy'!F12</f>
        <v>0</v>
      </c>
      <c r="G15" s="51">
        <f>'[1]Zał.1_WPF_bazowy'!G12</f>
        <v>31472788</v>
      </c>
      <c r="H15" s="52">
        <v>30325149</v>
      </c>
      <c r="I15" s="53">
        <f>+'[1]Zał.1_WPF_bazowy'!I12</f>
        <v>33017579</v>
      </c>
      <c r="J15" s="54">
        <f>+'[1]Zał.1_WPF_bazowy'!J12</f>
        <v>34272247</v>
      </c>
      <c r="K15" s="54">
        <f>+'[1]Zał.1_WPF_bazowy'!K12</f>
        <v>35745954</v>
      </c>
      <c r="L15" s="54">
        <f>+'[1]Zał.1_WPF_bazowy'!L12</f>
        <v>37283030</v>
      </c>
      <c r="M15" s="54">
        <f>+'[1]Zał.1_WPF_bazowy'!M12</f>
        <v>0</v>
      </c>
      <c r="N15" s="54">
        <f>+'[1]Zał.1_WPF_bazowy'!N12</f>
        <v>0</v>
      </c>
      <c r="O15" s="54">
        <f>+'[1]Zał.1_WPF_bazowy'!O12</f>
        <v>0</v>
      </c>
      <c r="P15" s="54">
        <f>+'[1]Zał.1_WPF_bazowy'!P12</f>
        <v>0</v>
      </c>
      <c r="Q15" s="54">
        <f>+'[1]Zał.1_WPF_bazowy'!Q12</f>
        <v>0</v>
      </c>
      <c r="R15" s="54">
        <f>+'[1]Zał.1_WPF_bazowy'!R12</f>
        <v>0</v>
      </c>
      <c r="S15" s="54">
        <f>+'[1]Zał.1_WPF_bazowy'!S12</f>
        <v>0</v>
      </c>
      <c r="T15" s="55">
        <f>+'[1]Zał.1_WPF_bazowy'!T12</f>
        <v>0</v>
      </c>
      <c r="U15" s="55">
        <f>+'[1]Zał.1_WPF_bazowy'!U12</f>
        <v>0</v>
      </c>
      <c r="V15" s="55">
        <f>+'[1]Zał.1_WPF_bazowy'!V12</f>
        <v>0</v>
      </c>
      <c r="W15" s="55">
        <f>+'[1]Zał.1_WPF_bazowy'!W12</f>
        <v>0</v>
      </c>
      <c r="X15" s="55">
        <f>+'[1]Zał.1_WPF_bazowy'!X12</f>
        <v>0</v>
      </c>
      <c r="Y15" s="55">
        <f>+'[1]Zał.1_WPF_bazowy'!Y12</f>
        <v>0</v>
      </c>
      <c r="Z15" s="55">
        <f>+'[1]Zał.1_WPF_bazowy'!Z12</f>
        <v>0</v>
      </c>
      <c r="AA15" s="55">
        <f>+'[1]Zał.1_WPF_bazowy'!AA12</f>
        <v>0</v>
      </c>
      <c r="AB15" s="55">
        <f>+'[1]Zał.1_WPF_bazowy'!AB12</f>
        <v>0</v>
      </c>
      <c r="AC15" s="55">
        <f>+'[1]Zał.1_WPF_bazowy'!AC12</f>
        <v>0</v>
      </c>
      <c r="AD15" s="55">
        <f>+'[1]Zał.1_WPF_bazowy'!AD12</f>
        <v>0</v>
      </c>
      <c r="AE15" s="55">
        <f>+'[1]Zał.1_WPF_bazowy'!AE12</f>
        <v>0</v>
      </c>
      <c r="AF15" s="55">
        <f>+'[1]Zał.1_WPF_bazowy'!AF12</f>
        <v>0</v>
      </c>
      <c r="AG15" s="55">
        <f>+'[1]Zał.1_WPF_bazowy'!AG12</f>
        <v>0</v>
      </c>
      <c r="AH15" s="55">
        <f>+'[1]Zał.1_WPF_bazowy'!AH12</f>
        <v>0</v>
      </c>
      <c r="AI15" s="55">
        <f>+'[1]Zał.1_WPF_bazowy'!AI12</f>
        <v>0</v>
      </c>
      <c r="AJ15" s="55">
        <f>+'[1]Zał.1_WPF_bazowy'!AJ12</f>
        <v>0</v>
      </c>
      <c r="AK15" s="55">
        <f>+'[1]Zał.1_WPF_bazowy'!AK12</f>
        <v>0</v>
      </c>
      <c r="AL15" s="56">
        <f>+'[1]Zał.1_WPF_bazowy'!AL12</f>
        <v>0</v>
      </c>
    </row>
    <row r="16" spans="1:38" ht="30" outlineLevel="2">
      <c r="A16" s="36"/>
      <c r="B16" s="47" t="s">
        <v>22</v>
      </c>
      <c r="C16" s="48"/>
      <c r="D16" s="57" t="s">
        <v>23</v>
      </c>
      <c r="E16" s="50">
        <f>'[1]Zał.1_WPF_bazowy'!E13</f>
        <v>0</v>
      </c>
      <c r="F16" s="51">
        <f>'[1]Zał.1_WPF_bazowy'!F13</f>
        <v>0</v>
      </c>
      <c r="G16" s="51">
        <f>'[1]Zał.1_WPF_bazowy'!G13</f>
        <v>800000</v>
      </c>
      <c r="H16" s="52">
        <v>1130600.22</v>
      </c>
      <c r="I16" s="53">
        <f>+'[1]Zał.1_WPF_bazowy'!I13</f>
        <v>870000</v>
      </c>
      <c r="J16" s="54">
        <f>+'[1]Zał.1_WPF_bazowy'!J13</f>
        <v>903060</v>
      </c>
      <c r="K16" s="54">
        <f>+'[1]Zał.1_WPF_bazowy'!K13</f>
        <v>941892</v>
      </c>
      <c r="L16" s="54">
        <f>+'[1]Zał.1_WPF_bazowy'!L13</f>
        <v>982393</v>
      </c>
      <c r="M16" s="54">
        <f>+'[1]Zał.1_WPF_bazowy'!M13</f>
        <v>0</v>
      </c>
      <c r="N16" s="54">
        <f>+'[1]Zał.1_WPF_bazowy'!N13</f>
        <v>0</v>
      </c>
      <c r="O16" s="54">
        <f>+'[1]Zał.1_WPF_bazowy'!O13</f>
        <v>0</v>
      </c>
      <c r="P16" s="54">
        <f>+'[1]Zał.1_WPF_bazowy'!P13</f>
        <v>0</v>
      </c>
      <c r="Q16" s="54">
        <f>+'[1]Zał.1_WPF_bazowy'!Q13</f>
        <v>0</v>
      </c>
      <c r="R16" s="54">
        <f>+'[1]Zał.1_WPF_bazowy'!R13</f>
        <v>0</v>
      </c>
      <c r="S16" s="54">
        <f>+'[1]Zał.1_WPF_bazowy'!S13</f>
        <v>0</v>
      </c>
      <c r="T16" s="55">
        <f>+'[1]Zał.1_WPF_bazowy'!T13</f>
        <v>0</v>
      </c>
      <c r="U16" s="55">
        <f>+'[1]Zał.1_WPF_bazowy'!U13</f>
        <v>0</v>
      </c>
      <c r="V16" s="55">
        <f>+'[1]Zał.1_WPF_bazowy'!V13</f>
        <v>0</v>
      </c>
      <c r="W16" s="55">
        <f>+'[1]Zał.1_WPF_bazowy'!W13</f>
        <v>0</v>
      </c>
      <c r="X16" s="55">
        <f>+'[1]Zał.1_WPF_bazowy'!X13</f>
        <v>0</v>
      </c>
      <c r="Y16" s="55">
        <f>+'[1]Zał.1_WPF_bazowy'!Y13</f>
        <v>0</v>
      </c>
      <c r="Z16" s="55">
        <f>+'[1]Zał.1_WPF_bazowy'!Z13</f>
        <v>0</v>
      </c>
      <c r="AA16" s="55">
        <f>+'[1]Zał.1_WPF_bazowy'!AA13</f>
        <v>0</v>
      </c>
      <c r="AB16" s="55">
        <f>+'[1]Zał.1_WPF_bazowy'!AB13</f>
        <v>0</v>
      </c>
      <c r="AC16" s="55">
        <f>+'[1]Zał.1_WPF_bazowy'!AC13</f>
        <v>0</v>
      </c>
      <c r="AD16" s="55">
        <f>+'[1]Zał.1_WPF_bazowy'!AD13</f>
        <v>0</v>
      </c>
      <c r="AE16" s="55">
        <f>+'[1]Zał.1_WPF_bazowy'!AE13</f>
        <v>0</v>
      </c>
      <c r="AF16" s="55">
        <f>+'[1]Zał.1_WPF_bazowy'!AF13</f>
        <v>0</v>
      </c>
      <c r="AG16" s="55">
        <f>+'[1]Zał.1_WPF_bazowy'!AG13</f>
        <v>0</v>
      </c>
      <c r="AH16" s="55">
        <f>+'[1]Zał.1_WPF_bazowy'!AH13</f>
        <v>0</v>
      </c>
      <c r="AI16" s="55">
        <f>+'[1]Zał.1_WPF_bazowy'!AI13</f>
        <v>0</v>
      </c>
      <c r="AJ16" s="55">
        <f>+'[1]Zał.1_WPF_bazowy'!AJ13</f>
        <v>0</v>
      </c>
      <c r="AK16" s="55">
        <f>+'[1]Zał.1_WPF_bazowy'!AK13</f>
        <v>0</v>
      </c>
      <c r="AL16" s="56">
        <f>+'[1]Zał.1_WPF_bazowy'!AL13</f>
        <v>0</v>
      </c>
    </row>
    <row r="17" spans="1:38" ht="15" outlineLevel="2">
      <c r="A17" s="36"/>
      <c r="B17" s="47" t="s">
        <v>24</v>
      </c>
      <c r="C17" s="48"/>
      <c r="D17" s="57" t="s">
        <v>25</v>
      </c>
      <c r="E17" s="50">
        <f>'[1]Zał.1_WPF_bazowy'!E14</f>
        <v>0</v>
      </c>
      <c r="F17" s="51">
        <f>'[1]Zał.1_WPF_bazowy'!F14</f>
        <v>0</v>
      </c>
      <c r="G17" s="51">
        <f>'[1]Zał.1_WPF_bazowy'!G14</f>
        <v>6038550</v>
      </c>
      <c r="H17" s="52">
        <v>6131660.88</v>
      </c>
      <c r="I17" s="53">
        <f>+'[1]Zał.1_WPF_bazowy'!I14</f>
        <v>5990000</v>
      </c>
      <c r="J17" s="54">
        <f>+'[1]Zał.1_WPF_bazowy'!J14</f>
        <v>6217620</v>
      </c>
      <c r="K17" s="54">
        <f>+'[1]Zał.1_WPF_bazowy'!K14</f>
        <v>6484978</v>
      </c>
      <c r="L17" s="54">
        <f>+'[1]Zał.1_WPF_bazowy'!L14</f>
        <v>6763832</v>
      </c>
      <c r="M17" s="54">
        <f>+'[1]Zał.1_WPF_bazowy'!M14</f>
        <v>0</v>
      </c>
      <c r="N17" s="54">
        <f>+'[1]Zał.1_WPF_bazowy'!N14</f>
        <v>0</v>
      </c>
      <c r="O17" s="54">
        <f>+'[1]Zał.1_WPF_bazowy'!O14</f>
        <v>0</v>
      </c>
      <c r="P17" s="54">
        <f>+'[1]Zał.1_WPF_bazowy'!P14</f>
        <v>0</v>
      </c>
      <c r="Q17" s="54">
        <f>+'[1]Zał.1_WPF_bazowy'!Q14</f>
        <v>0</v>
      </c>
      <c r="R17" s="54">
        <f>+'[1]Zał.1_WPF_bazowy'!R14</f>
        <v>0</v>
      </c>
      <c r="S17" s="54">
        <f>+'[1]Zał.1_WPF_bazowy'!S14</f>
        <v>0</v>
      </c>
      <c r="T17" s="55">
        <f>+'[1]Zał.1_WPF_bazowy'!T14</f>
        <v>0</v>
      </c>
      <c r="U17" s="55">
        <f>+'[1]Zał.1_WPF_bazowy'!U14</f>
        <v>0</v>
      </c>
      <c r="V17" s="55">
        <f>+'[1]Zał.1_WPF_bazowy'!V14</f>
        <v>0</v>
      </c>
      <c r="W17" s="55">
        <f>+'[1]Zał.1_WPF_bazowy'!W14</f>
        <v>0</v>
      </c>
      <c r="X17" s="55">
        <f>+'[1]Zał.1_WPF_bazowy'!X14</f>
        <v>0</v>
      </c>
      <c r="Y17" s="55">
        <f>+'[1]Zał.1_WPF_bazowy'!Y14</f>
        <v>0</v>
      </c>
      <c r="Z17" s="55">
        <f>+'[1]Zał.1_WPF_bazowy'!Z14</f>
        <v>0</v>
      </c>
      <c r="AA17" s="55">
        <f>+'[1]Zał.1_WPF_bazowy'!AA14</f>
        <v>0</v>
      </c>
      <c r="AB17" s="55">
        <f>+'[1]Zał.1_WPF_bazowy'!AB14</f>
        <v>0</v>
      </c>
      <c r="AC17" s="55">
        <f>+'[1]Zał.1_WPF_bazowy'!AC14</f>
        <v>0</v>
      </c>
      <c r="AD17" s="55">
        <f>+'[1]Zał.1_WPF_bazowy'!AD14</f>
        <v>0</v>
      </c>
      <c r="AE17" s="55">
        <f>+'[1]Zał.1_WPF_bazowy'!AE14</f>
        <v>0</v>
      </c>
      <c r="AF17" s="55">
        <f>+'[1]Zał.1_WPF_bazowy'!AF14</f>
        <v>0</v>
      </c>
      <c r="AG17" s="55">
        <f>+'[1]Zał.1_WPF_bazowy'!AG14</f>
        <v>0</v>
      </c>
      <c r="AH17" s="55">
        <f>+'[1]Zał.1_WPF_bazowy'!AH14</f>
        <v>0</v>
      </c>
      <c r="AI17" s="55">
        <f>+'[1]Zał.1_WPF_bazowy'!AI14</f>
        <v>0</v>
      </c>
      <c r="AJ17" s="55">
        <f>+'[1]Zał.1_WPF_bazowy'!AJ14</f>
        <v>0</v>
      </c>
      <c r="AK17" s="55">
        <f>+'[1]Zał.1_WPF_bazowy'!AK14</f>
        <v>0</v>
      </c>
      <c r="AL17" s="56">
        <f>+'[1]Zał.1_WPF_bazowy'!AL14</f>
        <v>0</v>
      </c>
    </row>
    <row r="18" spans="1:38" ht="15" outlineLevel="2">
      <c r="A18" s="36"/>
      <c r="B18" s="47" t="s">
        <v>26</v>
      </c>
      <c r="C18" s="48"/>
      <c r="D18" s="58" t="s">
        <v>27</v>
      </c>
      <c r="E18" s="50">
        <f>'[1]Zał.1_WPF_bazowy'!E15</f>
        <v>0</v>
      </c>
      <c r="F18" s="51">
        <f>'[1]Zał.1_WPF_bazowy'!F15</f>
        <v>0</v>
      </c>
      <c r="G18" s="51">
        <f>'[1]Zał.1_WPF_bazowy'!G15</f>
        <v>0</v>
      </c>
      <c r="H18" s="52">
        <f>'[1]Zał.1_WPF_bazowy'!H15</f>
        <v>0</v>
      </c>
      <c r="I18" s="53">
        <f>+'[1]Zał.1_WPF_bazowy'!I15</f>
        <v>0</v>
      </c>
      <c r="J18" s="54">
        <f>+'[1]Zał.1_WPF_bazowy'!J15</f>
        <v>0</v>
      </c>
      <c r="K18" s="54">
        <f>+'[1]Zał.1_WPF_bazowy'!K15</f>
        <v>0</v>
      </c>
      <c r="L18" s="54">
        <f>+'[1]Zał.1_WPF_bazowy'!L15</f>
        <v>0</v>
      </c>
      <c r="M18" s="54">
        <f>+'[1]Zał.1_WPF_bazowy'!M15</f>
        <v>0</v>
      </c>
      <c r="N18" s="54">
        <f>+'[1]Zał.1_WPF_bazowy'!N15</f>
        <v>0</v>
      </c>
      <c r="O18" s="54">
        <f>+'[1]Zał.1_WPF_bazowy'!O15</f>
        <v>0</v>
      </c>
      <c r="P18" s="54">
        <f>+'[1]Zał.1_WPF_bazowy'!P15</f>
        <v>0</v>
      </c>
      <c r="Q18" s="54">
        <f>+'[1]Zał.1_WPF_bazowy'!Q15</f>
        <v>0</v>
      </c>
      <c r="R18" s="54">
        <f>+'[1]Zał.1_WPF_bazowy'!R15</f>
        <v>0</v>
      </c>
      <c r="S18" s="54">
        <f>+'[1]Zał.1_WPF_bazowy'!S15</f>
        <v>0</v>
      </c>
      <c r="T18" s="55">
        <f>+'[1]Zał.1_WPF_bazowy'!T15</f>
        <v>0</v>
      </c>
      <c r="U18" s="55">
        <f>+'[1]Zał.1_WPF_bazowy'!U15</f>
        <v>0</v>
      </c>
      <c r="V18" s="55">
        <f>+'[1]Zał.1_WPF_bazowy'!V15</f>
        <v>0</v>
      </c>
      <c r="W18" s="55">
        <f>+'[1]Zał.1_WPF_bazowy'!W15</f>
        <v>0</v>
      </c>
      <c r="X18" s="55">
        <f>+'[1]Zał.1_WPF_bazowy'!X15</f>
        <v>0</v>
      </c>
      <c r="Y18" s="55">
        <f>+'[1]Zał.1_WPF_bazowy'!Y15</f>
        <v>0</v>
      </c>
      <c r="Z18" s="55">
        <f>+'[1]Zał.1_WPF_bazowy'!Z15</f>
        <v>0</v>
      </c>
      <c r="AA18" s="55">
        <f>+'[1]Zał.1_WPF_bazowy'!AA15</f>
        <v>0</v>
      </c>
      <c r="AB18" s="55">
        <f>+'[1]Zał.1_WPF_bazowy'!AB15</f>
        <v>0</v>
      </c>
      <c r="AC18" s="55">
        <f>+'[1]Zał.1_WPF_bazowy'!AC15</f>
        <v>0</v>
      </c>
      <c r="AD18" s="55">
        <f>+'[1]Zał.1_WPF_bazowy'!AD15</f>
        <v>0</v>
      </c>
      <c r="AE18" s="55">
        <f>+'[1]Zał.1_WPF_bazowy'!AE15</f>
        <v>0</v>
      </c>
      <c r="AF18" s="55">
        <f>+'[1]Zał.1_WPF_bazowy'!AF15</f>
        <v>0</v>
      </c>
      <c r="AG18" s="55">
        <f>+'[1]Zał.1_WPF_bazowy'!AG15</f>
        <v>0</v>
      </c>
      <c r="AH18" s="55">
        <f>+'[1]Zał.1_WPF_bazowy'!AH15</f>
        <v>0</v>
      </c>
      <c r="AI18" s="55">
        <f>+'[1]Zał.1_WPF_bazowy'!AI15</f>
        <v>0</v>
      </c>
      <c r="AJ18" s="55">
        <f>+'[1]Zał.1_WPF_bazowy'!AJ15</f>
        <v>0</v>
      </c>
      <c r="AK18" s="55">
        <f>+'[1]Zał.1_WPF_bazowy'!AK15</f>
        <v>0</v>
      </c>
      <c r="AL18" s="56">
        <f>+'[1]Zał.1_WPF_bazowy'!AL15</f>
        <v>0</v>
      </c>
    </row>
    <row r="19" spans="1:253" s="59" customFormat="1" ht="15.75" outlineLevel="2" thickBot="1">
      <c r="A19" s="36"/>
      <c r="B19" s="47" t="s">
        <v>28</v>
      </c>
      <c r="C19" s="48"/>
      <c r="D19" s="57" t="s">
        <v>29</v>
      </c>
      <c r="E19" s="50">
        <f>'[1]Zał.1_WPF_bazowy'!E16</f>
        <v>0</v>
      </c>
      <c r="F19" s="51">
        <f>'[1]Zał.1_WPF_bazowy'!F16</f>
        <v>0</v>
      </c>
      <c r="G19" s="51">
        <f>'[1]Zał.1_WPF_bazowy'!G16</f>
        <v>59962049</v>
      </c>
      <c r="H19" s="52">
        <v>60122706</v>
      </c>
      <c r="I19" s="53">
        <f>+'[1]Zał.1_WPF_bazowy'!I16+1365784</f>
        <v>60189498</v>
      </c>
      <c r="J19" s="54">
        <f>+'[1]Zał.1_WPF_bazowy'!J16</f>
        <v>61059015</v>
      </c>
      <c r="K19" s="54">
        <f>+'[1]Zał.1_WPF_bazowy'!K16</f>
        <v>63684553</v>
      </c>
      <c r="L19" s="54">
        <f>+'[1]Zał.1_WPF_bazowy'!L16</f>
        <v>66422989</v>
      </c>
      <c r="M19" s="54">
        <f>+'[1]Zał.1_WPF_bazowy'!M16</f>
        <v>0</v>
      </c>
      <c r="N19" s="54">
        <f>+'[1]Zał.1_WPF_bazowy'!N16</f>
        <v>0</v>
      </c>
      <c r="O19" s="54">
        <f>+'[1]Zał.1_WPF_bazowy'!O16</f>
        <v>0</v>
      </c>
      <c r="P19" s="54">
        <f>+'[1]Zał.1_WPF_bazowy'!P16</f>
        <v>0</v>
      </c>
      <c r="Q19" s="54">
        <f>+'[1]Zał.1_WPF_bazowy'!Q16</f>
        <v>0</v>
      </c>
      <c r="R19" s="54">
        <f>+'[1]Zał.1_WPF_bazowy'!R16</f>
        <v>0</v>
      </c>
      <c r="S19" s="54">
        <f>+'[1]Zał.1_WPF_bazowy'!S16</f>
        <v>0</v>
      </c>
      <c r="T19" s="55">
        <f>+'[1]Zał.1_WPF_bazowy'!T16</f>
        <v>0</v>
      </c>
      <c r="U19" s="55">
        <f>+'[1]Zał.1_WPF_bazowy'!U16</f>
        <v>0</v>
      </c>
      <c r="V19" s="55">
        <f>+'[1]Zał.1_WPF_bazowy'!V16</f>
        <v>0</v>
      </c>
      <c r="W19" s="55">
        <f>+'[1]Zał.1_WPF_bazowy'!W16</f>
        <v>0</v>
      </c>
      <c r="X19" s="55">
        <f>+'[1]Zał.1_WPF_bazowy'!X16</f>
        <v>0</v>
      </c>
      <c r="Y19" s="55">
        <f>+'[1]Zał.1_WPF_bazowy'!Y16</f>
        <v>0</v>
      </c>
      <c r="Z19" s="55">
        <f>+'[1]Zał.1_WPF_bazowy'!Z16</f>
        <v>0</v>
      </c>
      <c r="AA19" s="55">
        <f>+'[1]Zał.1_WPF_bazowy'!AA16</f>
        <v>0</v>
      </c>
      <c r="AB19" s="55">
        <f>+'[1]Zał.1_WPF_bazowy'!AB16</f>
        <v>0</v>
      </c>
      <c r="AC19" s="55">
        <f>+'[1]Zał.1_WPF_bazowy'!AC16</f>
        <v>0</v>
      </c>
      <c r="AD19" s="55">
        <f>+'[1]Zał.1_WPF_bazowy'!AD16</f>
        <v>0</v>
      </c>
      <c r="AE19" s="55">
        <f>+'[1]Zał.1_WPF_bazowy'!AE16</f>
        <v>0</v>
      </c>
      <c r="AF19" s="55">
        <f>+'[1]Zał.1_WPF_bazowy'!AF16</f>
        <v>0</v>
      </c>
      <c r="AG19" s="55">
        <f>+'[1]Zał.1_WPF_bazowy'!AG16</f>
        <v>0</v>
      </c>
      <c r="AH19" s="55">
        <f>+'[1]Zał.1_WPF_bazowy'!AH16</f>
        <v>0</v>
      </c>
      <c r="AI19" s="55">
        <f>+'[1]Zał.1_WPF_bazowy'!AI16</f>
        <v>0</v>
      </c>
      <c r="AJ19" s="55">
        <f>+'[1]Zał.1_WPF_bazowy'!AJ16</f>
        <v>0</v>
      </c>
      <c r="AK19" s="55">
        <f>+'[1]Zał.1_WPF_bazowy'!AK16</f>
        <v>0</v>
      </c>
      <c r="AL19" s="56">
        <f>+'[1]Zał.1_WPF_bazowy'!AL16</f>
        <v>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60" customFormat="1" ht="15" outlineLevel="2">
      <c r="A20" s="36"/>
      <c r="B20" s="47" t="s">
        <v>30</v>
      </c>
      <c r="C20" s="48"/>
      <c r="D20" s="57" t="s">
        <v>31</v>
      </c>
      <c r="E20" s="50">
        <f>'[1]Zał.1_WPF_bazowy'!E17</f>
        <v>0</v>
      </c>
      <c r="F20" s="51">
        <f>'[1]Zał.1_WPF_bazowy'!F17</f>
        <v>0</v>
      </c>
      <c r="G20" s="51">
        <f>'[1]Zał.1_WPF_bazowy'!G17</f>
        <v>31104760</v>
      </c>
      <c r="H20" s="52">
        <v>29405316.37</v>
      </c>
      <c r="I20" s="53">
        <f>+'[1]Zał.1_WPF_bazowy'!I17+16500+1128874-300500+112515+176234+89018-28416</f>
        <v>29962643</v>
      </c>
      <c r="J20" s="54">
        <f>+'[1]Zał.1_WPF_bazowy'!J17</f>
        <v>29861618</v>
      </c>
      <c r="K20" s="54">
        <f>+'[1]Zał.1_WPF_bazowy'!K17</f>
        <v>31145667</v>
      </c>
      <c r="L20" s="54">
        <f>+'[1]Zał.1_WPF_bazowy'!L17</f>
        <v>32484930</v>
      </c>
      <c r="M20" s="54">
        <f>+'[1]Zał.1_WPF_bazowy'!M17</f>
        <v>0</v>
      </c>
      <c r="N20" s="54">
        <f>+'[1]Zał.1_WPF_bazowy'!N17</f>
        <v>0</v>
      </c>
      <c r="O20" s="54">
        <f>+'[1]Zał.1_WPF_bazowy'!O17</f>
        <v>0</v>
      </c>
      <c r="P20" s="54">
        <f>+'[1]Zał.1_WPF_bazowy'!P17</f>
        <v>0</v>
      </c>
      <c r="Q20" s="54">
        <f>+'[1]Zał.1_WPF_bazowy'!Q17</f>
        <v>0</v>
      </c>
      <c r="R20" s="54">
        <f>+'[1]Zał.1_WPF_bazowy'!R17</f>
        <v>0</v>
      </c>
      <c r="S20" s="54">
        <f>+'[1]Zał.1_WPF_bazowy'!S17</f>
        <v>0</v>
      </c>
      <c r="T20" s="55">
        <f>+'[1]Zał.1_WPF_bazowy'!T17</f>
        <v>0</v>
      </c>
      <c r="U20" s="55">
        <f>+'[1]Zał.1_WPF_bazowy'!U17</f>
        <v>0</v>
      </c>
      <c r="V20" s="55">
        <f>+'[1]Zał.1_WPF_bazowy'!V17</f>
        <v>0</v>
      </c>
      <c r="W20" s="55">
        <f>+'[1]Zał.1_WPF_bazowy'!W17</f>
        <v>0</v>
      </c>
      <c r="X20" s="55">
        <f>+'[1]Zał.1_WPF_bazowy'!X17</f>
        <v>0</v>
      </c>
      <c r="Y20" s="55">
        <f>+'[1]Zał.1_WPF_bazowy'!Y17</f>
        <v>0</v>
      </c>
      <c r="Z20" s="55">
        <f>+'[1]Zał.1_WPF_bazowy'!Z17</f>
        <v>0</v>
      </c>
      <c r="AA20" s="55">
        <f>+'[1]Zał.1_WPF_bazowy'!AA17</f>
        <v>0</v>
      </c>
      <c r="AB20" s="55">
        <f>+'[1]Zał.1_WPF_bazowy'!AB17</f>
        <v>0</v>
      </c>
      <c r="AC20" s="55">
        <f>+'[1]Zał.1_WPF_bazowy'!AC17</f>
        <v>0</v>
      </c>
      <c r="AD20" s="55">
        <f>+'[1]Zał.1_WPF_bazowy'!AD17</f>
        <v>0</v>
      </c>
      <c r="AE20" s="55">
        <f>+'[1]Zał.1_WPF_bazowy'!AE17</f>
        <v>0</v>
      </c>
      <c r="AF20" s="55">
        <f>+'[1]Zał.1_WPF_bazowy'!AF17</f>
        <v>0</v>
      </c>
      <c r="AG20" s="55">
        <f>+'[1]Zał.1_WPF_bazowy'!AG17</f>
        <v>0</v>
      </c>
      <c r="AH20" s="55">
        <f>+'[1]Zał.1_WPF_bazowy'!AH17</f>
        <v>0</v>
      </c>
      <c r="AI20" s="55">
        <f>+'[1]Zał.1_WPF_bazowy'!AI17</f>
        <v>0</v>
      </c>
      <c r="AJ20" s="55">
        <f>+'[1]Zał.1_WPF_bazowy'!AJ17</f>
        <v>0</v>
      </c>
      <c r="AK20" s="55">
        <f>+'[1]Zał.1_WPF_bazowy'!AK17</f>
        <v>0</v>
      </c>
      <c r="AL20" s="56">
        <f>+'[1]Zał.1_WPF_bazowy'!AL17</f>
        <v>0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38" ht="15" outlineLevel="2">
      <c r="A21" s="36" t="s">
        <v>15</v>
      </c>
      <c r="B21" s="47" t="s">
        <v>32</v>
      </c>
      <c r="C21" s="48"/>
      <c r="D21" s="49" t="s">
        <v>33</v>
      </c>
      <c r="E21" s="50">
        <f>'[1]Zał.1_WPF_bazowy'!E18</f>
        <v>29190578</v>
      </c>
      <c r="F21" s="51">
        <f>'[1]Zał.1_WPF_bazowy'!F18</f>
        <v>18516562</v>
      </c>
      <c r="G21" s="51">
        <f>'[1]Zał.1_WPF_bazowy'!G18</f>
        <v>11546865</v>
      </c>
      <c r="H21" s="52">
        <v>4608642.27</v>
      </c>
      <c r="I21" s="53">
        <f>+'[1]Zał.1_WPF_bazowy'!I18+1603689-1128874+724258+2654000</f>
        <v>14371165</v>
      </c>
      <c r="J21" s="54">
        <f>+'[1]Zał.1_WPF_bazowy'!J18+500000-500000</f>
        <v>2000000</v>
      </c>
      <c r="K21" s="54">
        <f>+'[1]Zał.1_WPF_bazowy'!K18</f>
        <v>2000000</v>
      </c>
      <c r="L21" s="54">
        <f>+'[1]Zał.1_WPF_bazowy'!L18</f>
        <v>1000000</v>
      </c>
      <c r="M21" s="54">
        <f>+'[1]Zał.1_WPF_bazowy'!M18</f>
        <v>0</v>
      </c>
      <c r="N21" s="54">
        <f>+'[1]Zał.1_WPF_bazowy'!N18</f>
        <v>0</v>
      </c>
      <c r="O21" s="54">
        <f>+'[1]Zał.1_WPF_bazowy'!O18</f>
        <v>0</v>
      </c>
      <c r="P21" s="54">
        <f>+'[1]Zał.1_WPF_bazowy'!P18</f>
        <v>0</v>
      </c>
      <c r="Q21" s="54">
        <f>+'[1]Zał.1_WPF_bazowy'!Q18</f>
        <v>0</v>
      </c>
      <c r="R21" s="54">
        <f>+'[1]Zał.1_WPF_bazowy'!R18</f>
        <v>0</v>
      </c>
      <c r="S21" s="54">
        <f>+'[1]Zał.1_WPF_bazowy'!S18</f>
        <v>0</v>
      </c>
      <c r="T21" s="55">
        <f>+'[1]Zał.1_WPF_bazowy'!T18</f>
        <v>0</v>
      </c>
      <c r="U21" s="55">
        <f>+'[1]Zał.1_WPF_bazowy'!U18</f>
        <v>0</v>
      </c>
      <c r="V21" s="55">
        <f>+'[1]Zał.1_WPF_bazowy'!V18</f>
        <v>0</v>
      </c>
      <c r="W21" s="55">
        <f>+'[1]Zał.1_WPF_bazowy'!W18</f>
        <v>0</v>
      </c>
      <c r="X21" s="55">
        <f>+'[1]Zał.1_WPF_bazowy'!X18</f>
        <v>0</v>
      </c>
      <c r="Y21" s="55">
        <f>+'[1]Zał.1_WPF_bazowy'!Y18</f>
        <v>0</v>
      </c>
      <c r="Z21" s="55">
        <f>+'[1]Zał.1_WPF_bazowy'!Z18</f>
        <v>0</v>
      </c>
      <c r="AA21" s="55">
        <f>+'[1]Zał.1_WPF_bazowy'!AA18</f>
        <v>0</v>
      </c>
      <c r="AB21" s="55">
        <f>+'[1]Zał.1_WPF_bazowy'!AB18</f>
        <v>0</v>
      </c>
      <c r="AC21" s="55">
        <f>+'[1]Zał.1_WPF_bazowy'!AC18</f>
        <v>0</v>
      </c>
      <c r="AD21" s="55">
        <f>+'[1]Zał.1_WPF_bazowy'!AD18</f>
        <v>0</v>
      </c>
      <c r="AE21" s="55">
        <f>+'[1]Zał.1_WPF_bazowy'!AE18</f>
        <v>0</v>
      </c>
      <c r="AF21" s="55">
        <f>+'[1]Zał.1_WPF_bazowy'!AF18</f>
        <v>0</v>
      </c>
      <c r="AG21" s="55">
        <f>+'[1]Zał.1_WPF_bazowy'!AG18</f>
        <v>0</v>
      </c>
      <c r="AH21" s="55">
        <f>+'[1]Zał.1_WPF_bazowy'!AH18</f>
        <v>0</v>
      </c>
      <c r="AI21" s="55">
        <f>+'[1]Zał.1_WPF_bazowy'!AI18</f>
        <v>0</v>
      </c>
      <c r="AJ21" s="55">
        <f>+'[1]Zał.1_WPF_bazowy'!AJ18</f>
        <v>0</v>
      </c>
      <c r="AK21" s="55">
        <f>+'[1]Zał.1_WPF_bazowy'!AK18</f>
        <v>0</v>
      </c>
      <c r="AL21" s="56">
        <f>+'[1]Zał.1_WPF_bazowy'!AL18</f>
        <v>0</v>
      </c>
    </row>
    <row r="22" spans="1:38" ht="15" outlineLevel="2">
      <c r="A22" s="36" t="s">
        <v>15</v>
      </c>
      <c r="B22" s="47" t="s">
        <v>34</v>
      </c>
      <c r="C22" s="48"/>
      <c r="D22" s="57" t="s">
        <v>35</v>
      </c>
      <c r="E22" s="50">
        <f>'[1]Zał.1_WPF_bazowy'!E19</f>
        <v>4184712</v>
      </c>
      <c r="F22" s="51">
        <f>'[1]Zał.1_WPF_bazowy'!F19</f>
        <v>469310</v>
      </c>
      <c r="G22" s="51">
        <f>'[1]Zał.1_WPF_bazowy'!G19</f>
        <v>5638499</v>
      </c>
      <c r="H22" s="52">
        <v>203625.64</v>
      </c>
      <c r="I22" s="53">
        <f>+'[1]Zał.1_WPF_bazowy'!I19</f>
        <v>6888598</v>
      </c>
      <c r="J22" s="54">
        <f>+'[1]Zał.1_WPF_bazowy'!J19+500000-500000</f>
        <v>2000000</v>
      </c>
      <c r="K22" s="54">
        <f>+'[1]Zał.1_WPF_bazowy'!K19</f>
        <v>2000000</v>
      </c>
      <c r="L22" s="54">
        <f>+'[1]Zał.1_WPF_bazowy'!L19</f>
        <v>1000000</v>
      </c>
      <c r="M22" s="54">
        <f>+'[1]Zał.1_WPF_bazowy'!M19</f>
        <v>0</v>
      </c>
      <c r="N22" s="54">
        <f>+'[1]Zał.1_WPF_bazowy'!N19</f>
        <v>0</v>
      </c>
      <c r="O22" s="54">
        <f>+'[1]Zał.1_WPF_bazowy'!O19</f>
        <v>0</v>
      </c>
      <c r="P22" s="54">
        <f>+'[1]Zał.1_WPF_bazowy'!P19</f>
        <v>0</v>
      </c>
      <c r="Q22" s="54">
        <f>+'[1]Zał.1_WPF_bazowy'!Q19</f>
        <v>0</v>
      </c>
      <c r="R22" s="54">
        <f>+'[1]Zał.1_WPF_bazowy'!R19</f>
        <v>0</v>
      </c>
      <c r="S22" s="54">
        <f>+'[1]Zał.1_WPF_bazowy'!S19</f>
        <v>0</v>
      </c>
      <c r="T22" s="55">
        <f>+'[1]Zał.1_WPF_bazowy'!T19</f>
        <v>0</v>
      </c>
      <c r="U22" s="55">
        <f>+'[1]Zał.1_WPF_bazowy'!U19</f>
        <v>0</v>
      </c>
      <c r="V22" s="55">
        <f>+'[1]Zał.1_WPF_bazowy'!V19</f>
        <v>0</v>
      </c>
      <c r="W22" s="55">
        <f>+'[1]Zał.1_WPF_bazowy'!W19</f>
        <v>0</v>
      </c>
      <c r="X22" s="55">
        <f>+'[1]Zał.1_WPF_bazowy'!X19</f>
        <v>0</v>
      </c>
      <c r="Y22" s="55">
        <f>+'[1]Zał.1_WPF_bazowy'!Y19</f>
        <v>0</v>
      </c>
      <c r="Z22" s="55">
        <f>+'[1]Zał.1_WPF_bazowy'!Z19</f>
        <v>0</v>
      </c>
      <c r="AA22" s="55">
        <f>+'[1]Zał.1_WPF_bazowy'!AA19</f>
        <v>0</v>
      </c>
      <c r="AB22" s="55">
        <f>+'[1]Zał.1_WPF_bazowy'!AB19</f>
        <v>0</v>
      </c>
      <c r="AC22" s="55">
        <f>+'[1]Zał.1_WPF_bazowy'!AC19</f>
        <v>0</v>
      </c>
      <c r="AD22" s="55">
        <f>+'[1]Zał.1_WPF_bazowy'!AD19</f>
        <v>0</v>
      </c>
      <c r="AE22" s="55">
        <f>+'[1]Zał.1_WPF_bazowy'!AE19</f>
        <v>0</v>
      </c>
      <c r="AF22" s="55">
        <f>+'[1]Zał.1_WPF_bazowy'!AF19</f>
        <v>0</v>
      </c>
      <c r="AG22" s="55">
        <f>+'[1]Zał.1_WPF_bazowy'!AG19</f>
        <v>0</v>
      </c>
      <c r="AH22" s="55">
        <f>+'[1]Zał.1_WPF_bazowy'!AH19</f>
        <v>0</v>
      </c>
      <c r="AI22" s="55">
        <f>+'[1]Zał.1_WPF_bazowy'!AI19</f>
        <v>0</v>
      </c>
      <c r="AJ22" s="55">
        <f>+'[1]Zał.1_WPF_bazowy'!AJ19</f>
        <v>0</v>
      </c>
      <c r="AK22" s="55">
        <f>+'[1]Zał.1_WPF_bazowy'!AK19</f>
        <v>0</v>
      </c>
      <c r="AL22" s="56">
        <f>+'[1]Zał.1_WPF_bazowy'!AL19</f>
        <v>0</v>
      </c>
    </row>
    <row r="23" spans="1:38" ht="15" outlineLevel="2">
      <c r="A23" s="36"/>
      <c r="B23" s="47" t="s">
        <v>36</v>
      </c>
      <c r="C23" s="48"/>
      <c r="D23" s="57" t="s">
        <v>37</v>
      </c>
      <c r="E23" s="50">
        <f>'[1]Zał.1_WPF_bazowy'!E20</f>
        <v>0</v>
      </c>
      <c r="F23" s="51">
        <f>'[1]Zał.1_WPF_bazowy'!F20</f>
        <v>0</v>
      </c>
      <c r="G23" s="51">
        <f>'[1]Zał.1_WPF_bazowy'!G20</f>
        <v>4375568</v>
      </c>
      <c r="H23" s="52">
        <v>3320540.58</v>
      </c>
      <c r="I23" s="53">
        <f>+'[1]Zał.1_WPF_bazowy'!I20+1603689-1128874+724258+2654000</f>
        <v>7482567</v>
      </c>
      <c r="J23" s="54">
        <f>+'[1]Zał.1_WPF_bazowy'!J20</f>
        <v>0</v>
      </c>
      <c r="K23" s="54">
        <f>+'[1]Zał.1_WPF_bazowy'!K20</f>
        <v>0</v>
      </c>
      <c r="L23" s="54">
        <f>+'[1]Zał.1_WPF_bazowy'!L20</f>
        <v>0</v>
      </c>
      <c r="M23" s="54">
        <f>+'[1]Zał.1_WPF_bazowy'!M20</f>
        <v>0</v>
      </c>
      <c r="N23" s="54">
        <f>+'[1]Zał.1_WPF_bazowy'!N20</f>
        <v>0</v>
      </c>
      <c r="O23" s="54">
        <f>+'[1]Zał.1_WPF_bazowy'!O20</f>
        <v>0</v>
      </c>
      <c r="P23" s="54">
        <f>+'[1]Zał.1_WPF_bazowy'!P20</f>
        <v>0</v>
      </c>
      <c r="Q23" s="54">
        <f>+'[1]Zał.1_WPF_bazowy'!Q20</f>
        <v>0</v>
      </c>
      <c r="R23" s="54">
        <f>+'[1]Zał.1_WPF_bazowy'!R20</f>
        <v>0</v>
      </c>
      <c r="S23" s="54">
        <f>+'[1]Zał.1_WPF_bazowy'!S20</f>
        <v>0</v>
      </c>
      <c r="T23" s="55">
        <f>+'[1]Zał.1_WPF_bazowy'!T20</f>
        <v>0</v>
      </c>
      <c r="U23" s="55">
        <f>+'[1]Zał.1_WPF_bazowy'!U20</f>
        <v>0</v>
      </c>
      <c r="V23" s="55">
        <f>+'[1]Zał.1_WPF_bazowy'!V20</f>
        <v>0</v>
      </c>
      <c r="W23" s="55">
        <f>+'[1]Zał.1_WPF_bazowy'!W20</f>
        <v>0</v>
      </c>
      <c r="X23" s="55">
        <f>+'[1]Zał.1_WPF_bazowy'!X20</f>
        <v>0</v>
      </c>
      <c r="Y23" s="55">
        <f>+'[1]Zał.1_WPF_bazowy'!Y20</f>
        <v>0</v>
      </c>
      <c r="Z23" s="55">
        <f>+'[1]Zał.1_WPF_bazowy'!Z20</f>
        <v>0</v>
      </c>
      <c r="AA23" s="55">
        <f>+'[1]Zał.1_WPF_bazowy'!AA20</f>
        <v>0</v>
      </c>
      <c r="AB23" s="55">
        <f>+'[1]Zał.1_WPF_bazowy'!AB20</f>
        <v>0</v>
      </c>
      <c r="AC23" s="55">
        <f>+'[1]Zał.1_WPF_bazowy'!AC20</f>
        <v>0</v>
      </c>
      <c r="AD23" s="55">
        <f>+'[1]Zał.1_WPF_bazowy'!AD20</f>
        <v>0</v>
      </c>
      <c r="AE23" s="55">
        <f>+'[1]Zał.1_WPF_bazowy'!AE20</f>
        <v>0</v>
      </c>
      <c r="AF23" s="55">
        <f>+'[1]Zał.1_WPF_bazowy'!AF20</f>
        <v>0</v>
      </c>
      <c r="AG23" s="55">
        <f>+'[1]Zał.1_WPF_bazowy'!AG20</f>
        <v>0</v>
      </c>
      <c r="AH23" s="55">
        <f>+'[1]Zał.1_WPF_bazowy'!AH20</f>
        <v>0</v>
      </c>
      <c r="AI23" s="55">
        <f>+'[1]Zał.1_WPF_bazowy'!AI20</f>
        <v>0</v>
      </c>
      <c r="AJ23" s="55">
        <f>+'[1]Zał.1_WPF_bazowy'!AJ20</f>
        <v>0</v>
      </c>
      <c r="AK23" s="55">
        <f>+'[1]Zał.1_WPF_bazowy'!AK20</f>
        <v>0</v>
      </c>
      <c r="AL23" s="56">
        <f>+'[1]Zał.1_WPF_bazowy'!AL20</f>
        <v>0</v>
      </c>
    </row>
    <row r="24" spans="1:38" s="46" customFormat="1" ht="15" outlineLevel="1">
      <c r="A24" s="36" t="s">
        <v>15</v>
      </c>
      <c r="B24" s="37">
        <v>2</v>
      </c>
      <c r="C24" s="38" t="s">
        <v>38</v>
      </c>
      <c r="D24" s="39" t="s">
        <v>39</v>
      </c>
      <c r="E24" s="40">
        <f>'[1]Zał.1_WPF_bazowy'!E21</f>
        <v>155320953</v>
      </c>
      <c r="F24" s="41">
        <f>'[1]Zał.1_WPF_bazowy'!F21</f>
        <v>155684650</v>
      </c>
      <c r="G24" s="41">
        <f>'[1]Zał.1_WPF_bazowy'!G21</f>
        <v>157708166</v>
      </c>
      <c r="H24" s="42">
        <f aca="true" t="shared" si="2" ref="H24:AL24">+H25+H33</f>
        <v>146531546.29</v>
      </c>
      <c r="I24" s="43">
        <f>+I25+I33</f>
        <v>155673495</v>
      </c>
      <c r="J24" s="44">
        <f t="shared" si="2"/>
        <v>139986398</v>
      </c>
      <c r="K24" s="44">
        <f t="shared" si="2"/>
        <v>145893826</v>
      </c>
      <c r="L24" s="44">
        <f t="shared" si="2"/>
        <v>151292976</v>
      </c>
      <c r="M24" s="44">
        <f t="shared" si="2"/>
        <v>156922070</v>
      </c>
      <c r="N24" s="44">
        <f t="shared" si="2"/>
        <v>163192059</v>
      </c>
      <c r="O24" s="44">
        <f t="shared" si="2"/>
        <v>169563109</v>
      </c>
      <c r="P24" s="44">
        <f t="shared" si="2"/>
        <v>175149046</v>
      </c>
      <c r="Q24" s="44">
        <f t="shared" si="2"/>
        <v>181267162</v>
      </c>
      <c r="R24" s="44">
        <f t="shared" si="2"/>
        <v>189134075</v>
      </c>
      <c r="S24" s="44">
        <f t="shared" si="2"/>
        <v>194947531</v>
      </c>
      <c r="T24" s="45">
        <f t="shared" si="2"/>
        <v>0</v>
      </c>
      <c r="U24" s="45">
        <f t="shared" si="2"/>
        <v>0</v>
      </c>
      <c r="V24" s="45">
        <f t="shared" si="2"/>
        <v>0</v>
      </c>
      <c r="W24" s="45">
        <f t="shared" si="2"/>
        <v>0</v>
      </c>
      <c r="X24" s="45">
        <f t="shared" si="2"/>
        <v>0</v>
      </c>
      <c r="Y24" s="45">
        <f t="shared" si="2"/>
        <v>0</v>
      </c>
      <c r="Z24" s="45">
        <f t="shared" si="2"/>
        <v>0</v>
      </c>
      <c r="AA24" s="45">
        <f t="shared" si="2"/>
        <v>0</v>
      </c>
      <c r="AB24" s="45">
        <f t="shared" si="2"/>
        <v>0</v>
      </c>
      <c r="AC24" s="45">
        <f t="shared" si="2"/>
        <v>0</v>
      </c>
      <c r="AD24" s="45">
        <f t="shared" si="2"/>
        <v>0</v>
      </c>
      <c r="AE24" s="45">
        <f t="shared" si="2"/>
        <v>0</v>
      </c>
      <c r="AF24" s="45">
        <f t="shared" si="2"/>
        <v>0</v>
      </c>
      <c r="AG24" s="45">
        <f t="shared" si="2"/>
        <v>0</v>
      </c>
      <c r="AH24" s="45">
        <f t="shared" si="2"/>
        <v>0</v>
      </c>
      <c r="AI24" s="45">
        <f t="shared" si="2"/>
        <v>0</v>
      </c>
      <c r="AJ24" s="45">
        <f t="shared" si="2"/>
        <v>0</v>
      </c>
      <c r="AK24" s="45">
        <f t="shared" si="2"/>
        <v>0</v>
      </c>
      <c r="AL24" s="42">
        <f t="shared" si="2"/>
        <v>0</v>
      </c>
    </row>
    <row r="25" spans="1:38" ht="15" outlineLevel="2">
      <c r="A25" s="36" t="s">
        <v>15</v>
      </c>
      <c r="B25" s="47" t="s">
        <v>40</v>
      </c>
      <c r="C25" s="48"/>
      <c r="D25" s="49" t="s">
        <v>41</v>
      </c>
      <c r="E25" s="50">
        <f>'[1]Zał.1_WPF_bazowy'!E22</f>
        <v>130867096</v>
      </c>
      <c r="F25" s="51">
        <f>'[1]Zał.1_WPF_bazowy'!F22</f>
        <v>132381105</v>
      </c>
      <c r="G25" s="51">
        <f>'[1]Zał.1_WPF_bazowy'!G22</f>
        <v>139009974</v>
      </c>
      <c r="H25" s="52">
        <v>133455495.58</v>
      </c>
      <c r="I25" s="53">
        <f>+'[1]Zał.1_WPF_bazowy'!I22+2232912+150000+1540042-300500+112515+176234+92278-28416</f>
        <v>138735029</v>
      </c>
      <c r="J25" s="54">
        <f>+'[1]Zał.1_WPF_bazowy'!J22</f>
        <v>137949588</v>
      </c>
      <c r="K25" s="54">
        <f>+'[1]Zał.1_WPF_bazowy'!K22</f>
        <v>141398328</v>
      </c>
      <c r="L25" s="54">
        <f>+'[1]Zał.1_WPF_bazowy'!L22</f>
        <v>144933286</v>
      </c>
      <c r="M25" s="54">
        <f>+'[1]Zał.1_WPF_bazowy'!M22</f>
        <v>148411685</v>
      </c>
      <c r="N25" s="54">
        <f>+'[1]Zał.1_WPF_bazowy'!N22</f>
        <v>151973565</v>
      </c>
      <c r="O25" s="54">
        <f>+'[1]Zał.1_WPF_bazowy'!O22</f>
        <v>155620930</v>
      </c>
      <c r="P25" s="54">
        <f>+'[1]Zał.1_WPF_bazowy'!P22</f>
        <v>159355832</v>
      </c>
      <c r="Q25" s="54">
        <f>+'[1]Zał.1_WPF_bazowy'!Q22</f>
        <v>163180372</v>
      </c>
      <c r="R25" s="54">
        <f>+'[1]Zał.1_WPF_bazowy'!R22</f>
        <v>166933520</v>
      </c>
      <c r="S25" s="54">
        <f>+'[1]Zał.1_WPF_bazowy'!S22</f>
        <v>170772991</v>
      </c>
      <c r="T25" s="55">
        <f>+'[1]Zał.1_WPF_bazowy'!T22</f>
        <v>0</v>
      </c>
      <c r="U25" s="55">
        <f>+'[1]Zał.1_WPF_bazowy'!U22</f>
        <v>0</v>
      </c>
      <c r="V25" s="55">
        <f>+'[1]Zał.1_WPF_bazowy'!V22</f>
        <v>0</v>
      </c>
      <c r="W25" s="55">
        <f>+'[1]Zał.1_WPF_bazowy'!W22</f>
        <v>0</v>
      </c>
      <c r="X25" s="55">
        <f>+'[1]Zał.1_WPF_bazowy'!X22</f>
        <v>0</v>
      </c>
      <c r="Y25" s="55">
        <f>+'[1]Zał.1_WPF_bazowy'!Y22</f>
        <v>0</v>
      </c>
      <c r="Z25" s="55">
        <f>+'[1]Zał.1_WPF_bazowy'!Z22</f>
        <v>0</v>
      </c>
      <c r="AA25" s="55">
        <f>+'[1]Zał.1_WPF_bazowy'!AA22</f>
        <v>0</v>
      </c>
      <c r="AB25" s="55">
        <f>+'[1]Zał.1_WPF_bazowy'!AB22</f>
        <v>0</v>
      </c>
      <c r="AC25" s="55">
        <f>+'[1]Zał.1_WPF_bazowy'!AC22</f>
        <v>0</v>
      </c>
      <c r="AD25" s="55">
        <f>+'[1]Zał.1_WPF_bazowy'!AD22</f>
        <v>0</v>
      </c>
      <c r="AE25" s="55">
        <f>+'[1]Zał.1_WPF_bazowy'!AE22</f>
        <v>0</v>
      </c>
      <c r="AF25" s="55">
        <f>+'[1]Zał.1_WPF_bazowy'!AF22</f>
        <v>0</v>
      </c>
      <c r="AG25" s="55">
        <f>+'[1]Zał.1_WPF_bazowy'!AG22</f>
        <v>0</v>
      </c>
      <c r="AH25" s="55">
        <f>+'[1]Zał.1_WPF_bazowy'!AH22</f>
        <v>0</v>
      </c>
      <c r="AI25" s="55">
        <f>+'[1]Zał.1_WPF_bazowy'!AI22</f>
        <v>0</v>
      </c>
      <c r="AJ25" s="55">
        <f>+'[1]Zał.1_WPF_bazowy'!AJ22</f>
        <v>0</v>
      </c>
      <c r="AK25" s="55">
        <f>+'[1]Zał.1_WPF_bazowy'!AK22</f>
        <v>0</v>
      </c>
      <c r="AL25" s="56">
        <f>+'[1]Zał.1_WPF_bazowy'!AL22</f>
        <v>0</v>
      </c>
    </row>
    <row r="26" spans="1:38" ht="15" outlineLevel="2">
      <c r="A26" s="36" t="s">
        <v>15</v>
      </c>
      <c r="B26" s="47" t="s">
        <v>42</v>
      </c>
      <c r="C26" s="48"/>
      <c r="D26" s="57" t="s">
        <v>43</v>
      </c>
      <c r="E26" s="50">
        <f>'[1]Zał.1_WPF_bazowy'!E23</f>
        <v>0</v>
      </c>
      <c r="F26" s="51">
        <f>'[1]Zał.1_WPF_bazowy'!F23</f>
        <v>0</v>
      </c>
      <c r="G26" s="51">
        <f>'[1]Zał.1_WPF_bazowy'!G23</f>
        <v>658499</v>
      </c>
      <c r="H26" s="52">
        <v>0</v>
      </c>
      <c r="I26" s="53">
        <f>+'[1]Zał.1_WPF_bazowy'!I23</f>
        <v>1083598</v>
      </c>
      <c r="J26" s="54">
        <f>+'[1]Zał.1_WPF_bazowy'!J23</f>
        <v>1012456</v>
      </c>
      <c r="K26" s="54">
        <f>+'[1]Zał.1_WPF_bazowy'!K23</f>
        <v>1103524</v>
      </c>
      <c r="L26" s="54">
        <f>+'[1]Zał.1_WPF_bazowy'!L23</f>
        <v>1080623</v>
      </c>
      <c r="M26" s="54">
        <f>+'[1]Zał.1_WPF_bazowy'!M23</f>
        <v>1058722</v>
      </c>
      <c r="N26" s="54">
        <f>+'[1]Zał.1_WPF_bazowy'!N23</f>
        <v>782367</v>
      </c>
      <c r="O26" s="54">
        <f>+'[1]Zał.1_WPF_bazowy'!O23</f>
        <v>409412</v>
      </c>
      <c r="P26" s="54">
        <f>+'[1]Zał.1_WPF_bazowy'!P23</f>
        <v>394412</v>
      </c>
      <c r="Q26" s="54">
        <f>+'[1]Zał.1_WPF_bazowy'!Q23</f>
        <v>380412</v>
      </c>
      <c r="R26" s="54">
        <f>+'[1]Zał.1_WPF_bazowy'!R23</f>
        <v>365412</v>
      </c>
      <c r="S26" s="54">
        <f>+'[1]Zał.1_WPF_bazowy'!S23</f>
        <v>351412</v>
      </c>
      <c r="T26" s="55">
        <f>+'[1]Zał.1_WPF_bazowy'!T23</f>
        <v>0</v>
      </c>
      <c r="U26" s="55">
        <f>+'[1]Zał.1_WPF_bazowy'!U23</f>
        <v>0</v>
      </c>
      <c r="V26" s="55">
        <f>+'[1]Zał.1_WPF_bazowy'!V23</f>
        <v>0</v>
      </c>
      <c r="W26" s="55">
        <f>+'[1]Zał.1_WPF_bazowy'!W23</f>
        <v>0</v>
      </c>
      <c r="X26" s="55">
        <f>+'[1]Zał.1_WPF_bazowy'!X23</f>
        <v>0</v>
      </c>
      <c r="Y26" s="55">
        <f>+'[1]Zał.1_WPF_bazowy'!Y23</f>
        <v>0</v>
      </c>
      <c r="Z26" s="55">
        <f>+'[1]Zał.1_WPF_bazowy'!Z23</f>
        <v>0</v>
      </c>
      <c r="AA26" s="55">
        <f>+'[1]Zał.1_WPF_bazowy'!AA23</f>
        <v>0</v>
      </c>
      <c r="AB26" s="55">
        <f>+'[1]Zał.1_WPF_bazowy'!AB23</f>
        <v>0</v>
      </c>
      <c r="AC26" s="55">
        <f>+'[1]Zał.1_WPF_bazowy'!AC23</f>
        <v>0</v>
      </c>
      <c r="AD26" s="55">
        <f>+'[1]Zał.1_WPF_bazowy'!AD23</f>
        <v>0</v>
      </c>
      <c r="AE26" s="55">
        <f>+'[1]Zał.1_WPF_bazowy'!AE23</f>
        <v>0</v>
      </c>
      <c r="AF26" s="55">
        <f>+'[1]Zał.1_WPF_bazowy'!AF23</f>
        <v>0</v>
      </c>
      <c r="AG26" s="55">
        <f>+'[1]Zał.1_WPF_bazowy'!AG23</f>
        <v>0</v>
      </c>
      <c r="AH26" s="55">
        <f>+'[1]Zał.1_WPF_bazowy'!AH23</f>
        <v>0</v>
      </c>
      <c r="AI26" s="55">
        <f>+'[1]Zał.1_WPF_bazowy'!AI23</f>
        <v>0</v>
      </c>
      <c r="AJ26" s="55">
        <f>+'[1]Zał.1_WPF_bazowy'!AJ23</f>
        <v>0</v>
      </c>
      <c r="AK26" s="55">
        <f>+'[1]Zał.1_WPF_bazowy'!AK23</f>
        <v>0</v>
      </c>
      <c r="AL26" s="56">
        <f>+'[1]Zał.1_WPF_bazowy'!AL23</f>
        <v>0</v>
      </c>
    </row>
    <row r="27" spans="1:38" ht="30" outlineLevel="2">
      <c r="A27" s="36" t="s">
        <v>15</v>
      </c>
      <c r="B27" s="47" t="s">
        <v>44</v>
      </c>
      <c r="C27" s="48"/>
      <c r="D27" s="58" t="s">
        <v>45</v>
      </c>
      <c r="E27" s="50">
        <f>'[1]Zał.1_WPF_bazowy'!E24</f>
        <v>0</v>
      </c>
      <c r="F27" s="51">
        <f>'[1]Zał.1_WPF_bazowy'!F24</f>
        <v>0</v>
      </c>
      <c r="G27" s="51">
        <f>'[1]Zał.1_WPF_bazowy'!G24</f>
        <v>0</v>
      </c>
      <c r="H27" s="52">
        <f>'[1]Zał.1_WPF_bazowy'!H24</f>
        <v>0</v>
      </c>
      <c r="I27" s="53">
        <f>+'[1]Zał.1_WPF_bazowy'!I24</f>
        <v>0</v>
      </c>
      <c r="J27" s="54">
        <f>+'[1]Zał.1_WPF_bazowy'!J24</f>
        <v>0</v>
      </c>
      <c r="K27" s="54">
        <f>+'[1]Zał.1_WPF_bazowy'!K24</f>
        <v>0</v>
      </c>
      <c r="L27" s="54">
        <f>+'[1]Zał.1_WPF_bazowy'!L24</f>
        <v>0</v>
      </c>
      <c r="M27" s="54">
        <f>+'[1]Zał.1_WPF_bazowy'!M24</f>
        <v>0</v>
      </c>
      <c r="N27" s="54">
        <f>+'[1]Zał.1_WPF_bazowy'!N24</f>
        <v>0</v>
      </c>
      <c r="O27" s="54">
        <f>+'[1]Zał.1_WPF_bazowy'!O24</f>
        <v>0</v>
      </c>
      <c r="P27" s="54">
        <f>+'[1]Zał.1_WPF_bazowy'!P24</f>
        <v>0</v>
      </c>
      <c r="Q27" s="54">
        <f>+'[1]Zał.1_WPF_bazowy'!Q24</f>
        <v>0</v>
      </c>
      <c r="R27" s="54">
        <f>+'[1]Zał.1_WPF_bazowy'!R24</f>
        <v>0</v>
      </c>
      <c r="S27" s="54">
        <f>+'[1]Zał.1_WPF_bazowy'!S24</f>
        <v>0</v>
      </c>
      <c r="T27" s="55">
        <f>+'[1]Zał.1_WPF_bazowy'!T24</f>
        <v>0</v>
      </c>
      <c r="U27" s="55">
        <f>+'[1]Zał.1_WPF_bazowy'!U24</f>
        <v>0</v>
      </c>
      <c r="V27" s="55">
        <f>+'[1]Zał.1_WPF_bazowy'!V24</f>
        <v>0</v>
      </c>
      <c r="W27" s="55">
        <f>+'[1]Zał.1_WPF_bazowy'!W24</f>
        <v>0</v>
      </c>
      <c r="X27" s="55">
        <f>+'[1]Zał.1_WPF_bazowy'!X24</f>
        <v>0</v>
      </c>
      <c r="Y27" s="55">
        <f>+'[1]Zał.1_WPF_bazowy'!Y24</f>
        <v>0</v>
      </c>
      <c r="Z27" s="55">
        <f>+'[1]Zał.1_WPF_bazowy'!Z24</f>
        <v>0</v>
      </c>
      <c r="AA27" s="55">
        <f>+'[1]Zał.1_WPF_bazowy'!AA24</f>
        <v>0</v>
      </c>
      <c r="AB27" s="55">
        <f>+'[1]Zał.1_WPF_bazowy'!AB24</f>
        <v>0</v>
      </c>
      <c r="AC27" s="55">
        <f>+'[1]Zał.1_WPF_bazowy'!AC24</f>
        <v>0</v>
      </c>
      <c r="AD27" s="55">
        <f>+'[1]Zał.1_WPF_bazowy'!AD24</f>
        <v>0</v>
      </c>
      <c r="AE27" s="55">
        <f>+'[1]Zał.1_WPF_bazowy'!AE24</f>
        <v>0</v>
      </c>
      <c r="AF27" s="55">
        <f>+'[1]Zał.1_WPF_bazowy'!AF24</f>
        <v>0</v>
      </c>
      <c r="AG27" s="55">
        <f>+'[1]Zał.1_WPF_bazowy'!AG24</f>
        <v>0</v>
      </c>
      <c r="AH27" s="55">
        <f>+'[1]Zał.1_WPF_bazowy'!AH24</f>
        <v>0</v>
      </c>
      <c r="AI27" s="55">
        <f>+'[1]Zał.1_WPF_bazowy'!AI24</f>
        <v>0</v>
      </c>
      <c r="AJ27" s="55">
        <f>+'[1]Zał.1_WPF_bazowy'!AJ24</f>
        <v>0</v>
      </c>
      <c r="AK27" s="55">
        <f>+'[1]Zał.1_WPF_bazowy'!AK24</f>
        <v>0</v>
      </c>
      <c r="AL27" s="56">
        <f>+'[1]Zał.1_WPF_bazowy'!AL24</f>
        <v>0</v>
      </c>
    </row>
    <row r="28" spans="1:38" ht="60" outlineLevel="2">
      <c r="A28" s="36"/>
      <c r="B28" s="47" t="s">
        <v>46</v>
      </c>
      <c r="C28" s="48"/>
      <c r="D28" s="57" t="s">
        <v>47</v>
      </c>
      <c r="E28" s="50">
        <f>+'[1]Zał.1_WPF_bazowy'!E25</f>
        <v>0</v>
      </c>
      <c r="F28" s="51">
        <f>+'[1]Zał.1_WPF_bazowy'!F25</f>
        <v>0</v>
      </c>
      <c r="G28" s="51">
        <f>+'[1]Zał.1_WPF_bazowy'!G25</f>
        <v>0</v>
      </c>
      <c r="H28" s="52">
        <f>+'[1]Zał.1_WPF_bazowy'!H25</f>
        <v>0</v>
      </c>
      <c r="I28" s="53">
        <f>+'[1]Zał.1_WPF_bazowy'!I25</f>
        <v>0</v>
      </c>
      <c r="J28" s="54">
        <f>+'[1]Zał.1_WPF_bazowy'!J25</f>
        <v>0</v>
      </c>
      <c r="K28" s="54">
        <f>+'[1]Zał.1_WPF_bazowy'!K25</f>
        <v>0</v>
      </c>
      <c r="L28" s="54">
        <f>+'[1]Zał.1_WPF_bazowy'!L25</f>
        <v>0</v>
      </c>
      <c r="M28" s="54">
        <f>+'[1]Zał.1_WPF_bazowy'!M25</f>
        <v>0</v>
      </c>
      <c r="N28" s="54">
        <f>+'[1]Zał.1_WPF_bazowy'!N25</f>
        <v>0</v>
      </c>
      <c r="O28" s="54">
        <f>+'[1]Zał.1_WPF_bazowy'!O25</f>
        <v>0</v>
      </c>
      <c r="P28" s="54">
        <f>+'[1]Zał.1_WPF_bazowy'!P25</f>
        <v>0</v>
      </c>
      <c r="Q28" s="54">
        <f>+'[1]Zał.1_WPF_bazowy'!Q25</f>
        <v>0</v>
      </c>
      <c r="R28" s="54">
        <f>+'[1]Zał.1_WPF_bazowy'!R25</f>
        <v>0</v>
      </c>
      <c r="S28" s="54">
        <f>+'[1]Zał.1_WPF_bazowy'!S25</f>
        <v>0</v>
      </c>
      <c r="T28" s="55">
        <f>+'[1]Zał.1_WPF_bazowy'!T25</f>
        <v>0</v>
      </c>
      <c r="U28" s="55">
        <f>+'[1]Zał.1_WPF_bazowy'!U25</f>
        <v>0</v>
      </c>
      <c r="V28" s="55">
        <f>+'[1]Zał.1_WPF_bazowy'!V25</f>
        <v>0</v>
      </c>
      <c r="W28" s="55">
        <f>+'[1]Zał.1_WPF_bazowy'!W25</f>
        <v>0</v>
      </c>
      <c r="X28" s="55">
        <f>+'[1]Zał.1_WPF_bazowy'!X25</f>
        <v>0</v>
      </c>
      <c r="Y28" s="55">
        <f>+'[1]Zał.1_WPF_bazowy'!Y25</f>
        <v>0</v>
      </c>
      <c r="Z28" s="55">
        <f>+'[1]Zał.1_WPF_bazowy'!Z25</f>
        <v>0</v>
      </c>
      <c r="AA28" s="55">
        <f>+'[1]Zał.1_WPF_bazowy'!AA25</f>
        <v>0</v>
      </c>
      <c r="AB28" s="55">
        <f>+'[1]Zał.1_WPF_bazowy'!AB25</f>
        <v>0</v>
      </c>
      <c r="AC28" s="55">
        <f>+'[1]Zał.1_WPF_bazowy'!AC25</f>
        <v>0</v>
      </c>
      <c r="AD28" s="55">
        <f>+'[1]Zał.1_WPF_bazowy'!AD25</f>
        <v>0</v>
      </c>
      <c r="AE28" s="55">
        <f>+'[1]Zał.1_WPF_bazowy'!AE25</f>
        <v>0</v>
      </c>
      <c r="AF28" s="55">
        <f>+'[1]Zał.1_WPF_bazowy'!AF25</f>
        <v>0</v>
      </c>
      <c r="AG28" s="55">
        <f>+'[1]Zał.1_WPF_bazowy'!AG25</f>
        <v>0</v>
      </c>
      <c r="AH28" s="55">
        <f>+'[1]Zał.1_WPF_bazowy'!AH25</f>
        <v>0</v>
      </c>
      <c r="AI28" s="55">
        <f>+'[1]Zał.1_WPF_bazowy'!AI25</f>
        <v>0</v>
      </c>
      <c r="AJ28" s="55">
        <f>+'[1]Zał.1_WPF_bazowy'!AJ25</f>
        <v>0</v>
      </c>
      <c r="AK28" s="55">
        <f>+'[1]Zał.1_WPF_bazowy'!AK25</f>
        <v>0</v>
      </c>
      <c r="AL28" s="56">
        <f>+'[1]Zał.1_WPF_bazowy'!AL25</f>
        <v>0</v>
      </c>
    </row>
    <row r="29" spans="1:38" ht="15" outlineLevel="2">
      <c r="A29" s="36" t="s">
        <v>15</v>
      </c>
      <c r="B29" s="47" t="s">
        <v>48</v>
      </c>
      <c r="C29" s="48"/>
      <c r="D29" s="57" t="s">
        <v>49</v>
      </c>
      <c r="E29" s="50">
        <f>'[1]Zał.1_WPF_bazowy'!E26</f>
        <v>1877743</v>
      </c>
      <c r="F29" s="51">
        <f>'[1]Zał.1_WPF_bazowy'!F26</f>
        <v>1765281</v>
      </c>
      <c r="G29" s="51">
        <f>'[1]Zał.1_WPF_bazowy'!G26</f>
        <v>1892144</v>
      </c>
      <c r="H29" s="52">
        <v>1331980.48</v>
      </c>
      <c r="I29" s="53">
        <f>+'[1]Zał.1_WPF_bazowy'!I26</f>
        <v>1175277</v>
      </c>
      <c r="J29" s="54">
        <f>+'[1]Zał.1_WPF_bazowy'!J26</f>
        <v>1037990</v>
      </c>
      <c r="K29" s="54">
        <f>+'[1]Zał.1_WPF_bazowy'!K26</f>
        <v>881136</v>
      </c>
      <c r="L29" s="54">
        <f>+'[1]Zał.1_WPF_bazowy'!L26</f>
        <v>724269</v>
      </c>
      <c r="M29" s="54">
        <f>+'[1]Zał.1_WPF_bazowy'!M26</f>
        <v>572133</v>
      </c>
      <c r="N29" s="54">
        <f>+'[1]Zał.1_WPF_bazowy'!N26</f>
        <v>427547</v>
      </c>
      <c r="O29" s="54">
        <f>+'[1]Zał.1_WPF_bazowy'!O26</f>
        <v>298758</v>
      </c>
      <c r="P29" s="54">
        <f>+'[1]Zał.1_WPF_bazowy'!P26</f>
        <v>181072</v>
      </c>
      <c r="Q29" s="54">
        <f>+'[1]Zał.1_WPF_bazowy'!Q26</f>
        <v>71411</v>
      </c>
      <c r="R29" s="54">
        <f>+'[1]Zał.1_WPF_bazowy'!R26</f>
        <v>13438</v>
      </c>
      <c r="S29" s="54">
        <f>+'[1]Zał.1_WPF_bazowy'!S26</f>
        <v>2685</v>
      </c>
      <c r="T29" s="55">
        <f>+'[1]Zał.1_WPF_bazowy'!T26</f>
        <v>0</v>
      </c>
      <c r="U29" s="55">
        <f>+'[1]Zał.1_WPF_bazowy'!U26</f>
        <v>0</v>
      </c>
      <c r="V29" s="55">
        <f>+'[1]Zał.1_WPF_bazowy'!V26</f>
        <v>0</v>
      </c>
      <c r="W29" s="55">
        <f>+'[1]Zał.1_WPF_bazowy'!W26</f>
        <v>0</v>
      </c>
      <c r="X29" s="55">
        <f>+'[1]Zał.1_WPF_bazowy'!X26</f>
        <v>0</v>
      </c>
      <c r="Y29" s="55">
        <f>+'[1]Zał.1_WPF_bazowy'!Y26</f>
        <v>0</v>
      </c>
      <c r="Z29" s="55">
        <f>+'[1]Zał.1_WPF_bazowy'!Z26</f>
        <v>0</v>
      </c>
      <c r="AA29" s="55">
        <f>+'[1]Zał.1_WPF_bazowy'!AA26</f>
        <v>0</v>
      </c>
      <c r="AB29" s="55">
        <f>+'[1]Zał.1_WPF_bazowy'!AB26</f>
        <v>0</v>
      </c>
      <c r="AC29" s="55">
        <f>+'[1]Zał.1_WPF_bazowy'!AC26</f>
        <v>0</v>
      </c>
      <c r="AD29" s="55">
        <f>+'[1]Zał.1_WPF_bazowy'!AD26</f>
        <v>0</v>
      </c>
      <c r="AE29" s="55">
        <f>+'[1]Zał.1_WPF_bazowy'!AE26</f>
        <v>0</v>
      </c>
      <c r="AF29" s="55">
        <f>+'[1]Zał.1_WPF_bazowy'!AF26</f>
        <v>0</v>
      </c>
      <c r="AG29" s="55">
        <f>+'[1]Zał.1_WPF_bazowy'!AG26</f>
        <v>0</v>
      </c>
      <c r="AH29" s="55">
        <f>+'[1]Zał.1_WPF_bazowy'!AH26</f>
        <v>0</v>
      </c>
      <c r="AI29" s="55">
        <f>+'[1]Zał.1_WPF_bazowy'!AI26</f>
        <v>0</v>
      </c>
      <c r="AJ29" s="55">
        <f>+'[1]Zał.1_WPF_bazowy'!AJ26</f>
        <v>0</v>
      </c>
      <c r="AK29" s="55">
        <f>+'[1]Zał.1_WPF_bazowy'!AK26</f>
        <v>0</v>
      </c>
      <c r="AL29" s="56">
        <f>+'[1]Zał.1_WPF_bazowy'!AL26</f>
        <v>0</v>
      </c>
    </row>
    <row r="30" spans="1:253" s="61" customFormat="1" ht="15" outlineLevel="2">
      <c r="A30" s="36" t="s">
        <v>15</v>
      </c>
      <c r="B30" s="47" t="s">
        <v>50</v>
      </c>
      <c r="C30" s="48"/>
      <c r="D30" s="58" t="s">
        <v>51</v>
      </c>
      <c r="E30" s="50">
        <f>'[1]Zał.1_WPF_bazowy'!E27</f>
        <v>1877743</v>
      </c>
      <c r="F30" s="51">
        <f>'[1]Zał.1_WPF_bazowy'!F27</f>
        <v>1765281</v>
      </c>
      <c r="G30" s="51">
        <f>'[1]Zał.1_WPF_bazowy'!G27</f>
        <v>1892144</v>
      </c>
      <c r="H30" s="52">
        <v>1331980.48</v>
      </c>
      <c r="I30" s="53">
        <f>+'[1]Zał.1_WPF_bazowy'!I27</f>
        <v>1175277</v>
      </c>
      <c r="J30" s="54">
        <f>+'[1]Zał.1_WPF_bazowy'!J27</f>
        <v>1037990</v>
      </c>
      <c r="K30" s="54">
        <f>+'[1]Zał.1_WPF_bazowy'!K27</f>
        <v>881136</v>
      </c>
      <c r="L30" s="54">
        <f>+'[1]Zał.1_WPF_bazowy'!L27</f>
        <v>724269</v>
      </c>
      <c r="M30" s="54">
        <f>+'[1]Zał.1_WPF_bazowy'!M27</f>
        <v>572133</v>
      </c>
      <c r="N30" s="54">
        <f>+'[1]Zał.1_WPF_bazowy'!N27</f>
        <v>427547</v>
      </c>
      <c r="O30" s="54">
        <f>+'[1]Zał.1_WPF_bazowy'!O27</f>
        <v>298758</v>
      </c>
      <c r="P30" s="54">
        <f>+'[1]Zał.1_WPF_bazowy'!P27</f>
        <v>181072</v>
      </c>
      <c r="Q30" s="54">
        <f>+'[1]Zał.1_WPF_bazowy'!Q27</f>
        <v>71411</v>
      </c>
      <c r="R30" s="54">
        <f>+'[1]Zał.1_WPF_bazowy'!R27</f>
        <v>13438</v>
      </c>
      <c r="S30" s="54">
        <f>+'[1]Zał.1_WPF_bazowy'!S27</f>
        <v>2685</v>
      </c>
      <c r="T30" s="55">
        <f>+'[1]Zał.1_WPF_bazowy'!T27</f>
        <v>0</v>
      </c>
      <c r="U30" s="55">
        <f>+'[1]Zał.1_WPF_bazowy'!U27</f>
        <v>0</v>
      </c>
      <c r="V30" s="55">
        <f>+'[1]Zał.1_WPF_bazowy'!V27</f>
        <v>0</v>
      </c>
      <c r="W30" s="55">
        <f>+'[1]Zał.1_WPF_bazowy'!W27</f>
        <v>0</v>
      </c>
      <c r="X30" s="55">
        <f>+'[1]Zał.1_WPF_bazowy'!X27</f>
        <v>0</v>
      </c>
      <c r="Y30" s="55">
        <f>+'[1]Zał.1_WPF_bazowy'!Y27</f>
        <v>0</v>
      </c>
      <c r="Z30" s="55">
        <f>+'[1]Zał.1_WPF_bazowy'!Z27</f>
        <v>0</v>
      </c>
      <c r="AA30" s="55">
        <f>+'[1]Zał.1_WPF_bazowy'!AA27</f>
        <v>0</v>
      </c>
      <c r="AB30" s="55">
        <f>+'[1]Zał.1_WPF_bazowy'!AB27</f>
        <v>0</v>
      </c>
      <c r="AC30" s="55">
        <f>+'[1]Zał.1_WPF_bazowy'!AC27</f>
        <v>0</v>
      </c>
      <c r="AD30" s="55">
        <f>+'[1]Zał.1_WPF_bazowy'!AD27</f>
        <v>0</v>
      </c>
      <c r="AE30" s="55">
        <f>+'[1]Zał.1_WPF_bazowy'!AE27</f>
        <v>0</v>
      </c>
      <c r="AF30" s="55">
        <f>+'[1]Zał.1_WPF_bazowy'!AF27</f>
        <v>0</v>
      </c>
      <c r="AG30" s="55">
        <f>+'[1]Zał.1_WPF_bazowy'!AG27</f>
        <v>0</v>
      </c>
      <c r="AH30" s="55">
        <f>+'[1]Zał.1_WPF_bazowy'!AH27</f>
        <v>0</v>
      </c>
      <c r="AI30" s="55">
        <f>+'[1]Zał.1_WPF_bazowy'!AI27</f>
        <v>0</v>
      </c>
      <c r="AJ30" s="55">
        <f>+'[1]Zał.1_WPF_bazowy'!AJ27</f>
        <v>0</v>
      </c>
      <c r="AK30" s="55">
        <f>+'[1]Zał.1_WPF_bazowy'!AK27</f>
        <v>0</v>
      </c>
      <c r="AL30" s="56">
        <f>+'[1]Zał.1_WPF_bazowy'!AL27</f>
        <v>0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61" customFormat="1" ht="75" outlineLevel="2">
      <c r="A31" s="36" t="s">
        <v>15</v>
      </c>
      <c r="B31" s="47" t="s">
        <v>52</v>
      </c>
      <c r="C31" s="48"/>
      <c r="D31" s="62" t="s">
        <v>354</v>
      </c>
      <c r="E31" s="50">
        <f>'[1]Zał.1_WPF_bazowy'!E28</f>
        <v>0</v>
      </c>
      <c r="F31" s="51">
        <f>'[1]Zał.1_WPF_bazowy'!F28</f>
        <v>0</v>
      </c>
      <c r="G31" s="51">
        <f>'[1]Zał.1_WPF_bazowy'!G28</f>
        <v>0</v>
      </c>
      <c r="H31" s="52">
        <f>'[1]Zał.1_WPF_bazowy'!H28</f>
        <v>0</v>
      </c>
      <c r="I31" s="53">
        <f>+'[1]Zał.1_WPF_bazowy'!I28</f>
        <v>0</v>
      </c>
      <c r="J31" s="54">
        <f>+'[1]Zał.1_WPF_bazowy'!J28</f>
        <v>0</v>
      </c>
      <c r="K31" s="54">
        <f>+'[1]Zał.1_WPF_bazowy'!K28</f>
        <v>0</v>
      </c>
      <c r="L31" s="54">
        <f>+'[1]Zał.1_WPF_bazowy'!L28</f>
        <v>0</v>
      </c>
      <c r="M31" s="54">
        <f>+'[1]Zał.1_WPF_bazowy'!M28</f>
        <v>0</v>
      </c>
      <c r="N31" s="54">
        <f>+'[1]Zał.1_WPF_bazowy'!N28</f>
        <v>0</v>
      </c>
      <c r="O31" s="54">
        <f>+'[1]Zał.1_WPF_bazowy'!O28</f>
        <v>0</v>
      </c>
      <c r="P31" s="54">
        <f>+'[1]Zał.1_WPF_bazowy'!P28</f>
        <v>0</v>
      </c>
      <c r="Q31" s="54">
        <f>+'[1]Zał.1_WPF_bazowy'!Q28</f>
        <v>0</v>
      </c>
      <c r="R31" s="54">
        <f>+'[1]Zał.1_WPF_bazowy'!R28</f>
        <v>0</v>
      </c>
      <c r="S31" s="54">
        <f>+'[1]Zał.1_WPF_bazowy'!S28</f>
        <v>0</v>
      </c>
      <c r="T31" s="55">
        <f>+'[1]Zał.1_WPF_bazowy'!T28</f>
        <v>0</v>
      </c>
      <c r="U31" s="55">
        <f>+'[1]Zał.1_WPF_bazowy'!U28</f>
        <v>0</v>
      </c>
      <c r="V31" s="55">
        <f>+'[1]Zał.1_WPF_bazowy'!V28</f>
        <v>0</v>
      </c>
      <c r="W31" s="55">
        <f>+'[1]Zał.1_WPF_bazowy'!W28</f>
        <v>0</v>
      </c>
      <c r="X31" s="55">
        <f>+'[1]Zał.1_WPF_bazowy'!X28</f>
        <v>0</v>
      </c>
      <c r="Y31" s="55">
        <f>+'[1]Zał.1_WPF_bazowy'!Y28</f>
        <v>0</v>
      </c>
      <c r="Z31" s="55">
        <f>+'[1]Zał.1_WPF_bazowy'!Z28</f>
        <v>0</v>
      </c>
      <c r="AA31" s="55">
        <f>+'[1]Zał.1_WPF_bazowy'!AA28</f>
        <v>0</v>
      </c>
      <c r="AB31" s="55">
        <f>+'[1]Zał.1_WPF_bazowy'!AB28</f>
        <v>0</v>
      </c>
      <c r="AC31" s="55">
        <f>+'[1]Zał.1_WPF_bazowy'!AC28</f>
        <v>0</v>
      </c>
      <c r="AD31" s="55">
        <f>+'[1]Zał.1_WPF_bazowy'!AD28</f>
        <v>0</v>
      </c>
      <c r="AE31" s="55">
        <f>+'[1]Zał.1_WPF_bazowy'!AE28</f>
        <v>0</v>
      </c>
      <c r="AF31" s="55">
        <f>+'[1]Zał.1_WPF_bazowy'!AF28</f>
        <v>0</v>
      </c>
      <c r="AG31" s="55">
        <f>+'[1]Zał.1_WPF_bazowy'!AG28</f>
        <v>0</v>
      </c>
      <c r="AH31" s="55">
        <f>+'[1]Zał.1_WPF_bazowy'!AH28</f>
        <v>0</v>
      </c>
      <c r="AI31" s="55">
        <f>+'[1]Zał.1_WPF_bazowy'!AI28</f>
        <v>0</v>
      </c>
      <c r="AJ31" s="55">
        <f>+'[1]Zał.1_WPF_bazowy'!AJ28</f>
        <v>0</v>
      </c>
      <c r="AK31" s="55">
        <f>+'[1]Zał.1_WPF_bazowy'!AK28</f>
        <v>0</v>
      </c>
      <c r="AL31" s="56">
        <f>+'[1]Zał.1_WPF_bazowy'!AL28</f>
        <v>0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61" customFormat="1" ht="45" outlineLevel="2">
      <c r="A32" s="36" t="s">
        <v>15</v>
      </c>
      <c r="B32" s="47" t="s">
        <v>53</v>
      </c>
      <c r="C32" s="48"/>
      <c r="D32" s="62" t="s">
        <v>54</v>
      </c>
      <c r="E32" s="50">
        <f>'[1]Zał.1_WPF_bazowy'!E29</f>
        <v>0</v>
      </c>
      <c r="F32" s="51">
        <f>'[1]Zał.1_WPF_bazowy'!F29</f>
        <v>0</v>
      </c>
      <c r="G32" s="51">
        <f>'[1]Zał.1_WPF_bazowy'!G29</f>
        <v>0</v>
      </c>
      <c r="H32" s="52">
        <f>'[1]Zał.1_WPF_bazowy'!H29</f>
        <v>0</v>
      </c>
      <c r="I32" s="53">
        <f>+'[1]Zał.1_WPF_bazowy'!I29</f>
        <v>0</v>
      </c>
      <c r="J32" s="54">
        <f>+'[1]Zał.1_WPF_bazowy'!J29</f>
        <v>0</v>
      </c>
      <c r="K32" s="54">
        <f>+'[1]Zał.1_WPF_bazowy'!K29</f>
        <v>0</v>
      </c>
      <c r="L32" s="54">
        <f>+'[1]Zał.1_WPF_bazowy'!L29</f>
        <v>0</v>
      </c>
      <c r="M32" s="54">
        <f>+'[1]Zał.1_WPF_bazowy'!M29</f>
        <v>0</v>
      </c>
      <c r="N32" s="54">
        <f>+'[1]Zał.1_WPF_bazowy'!N29</f>
        <v>0</v>
      </c>
      <c r="O32" s="54">
        <f>+'[1]Zał.1_WPF_bazowy'!O29</f>
        <v>0</v>
      </c>
      <c r="P32" s="54">
        <f>+'[1]Zał.1_WPF_bazowy'!P29</f>
        <v>0</v>
      </c>
      <c r="Q32" s="54">
        <f>+'[1]Zał.1_WPF_bazowy'!Q29</f>
        <v>0</v>
      </c>
      <c r="R32" s="54">
        <f>+'[1]Zał.1_WPF_bazowy'!R29</f>
        <v>0</v>
      </c>
      <c r="S32" s="54">
        <f>+'[1]Zał.1_WPF_bazowy'!S29</f>
        <v>0</v>
      </c>
      <c r="T32" s="55">
        <f>+'[1]Zał.1_WPF_bazowy'!T29</f>
        <v>0</v>
      </c>
      <c r="U32" s="55">
        <f>+'[1]Zał.1_WPF_bazowy'!U29</f>
        <v>0</v>
      </c>
      <c r="V32" s="55">
        <f>+'[1]Zał.1_WPF_bazowy'!V29</f>
        <v>0</v>
      </c>
      <c r="W32" s="55">
        <f>+'[1]Zał.1_WPF_bazowy'!W29</f>
        <v>0</v>
      </c>
      <c r="X32" s="55">
        <f>+'[1]Zał.1_WPF_bazowy'!X29</f>
        <v>0</v>
      </c>
      <c r="Y32" s="55">
        <f>+'[1]Zał.1_WPF_bazowy'!Y29</f>
        <v>0</v>
      </c>
      <c r="Z32" s="55">
        <f>+'[1]Zał.1_WPF_bazowy'!Z29</f>
        <v>0</v>
      </c>
      <c r="AA32" s="55">
        <f>+'[1]Zał.1_WPF_bazowy'!AA29</f>
        <v>0</v>
      </c>
      <c r="AB32" s="55">
        <f>+'[1]Zał.1_WPF_bazowy'!AB29</f>
        <v>0</v>
      </c>
      <c r="AC32" s="55">
        <f>+'[1]Zał.1_WPF_bazowy'!AC29</f>
        <v>0</v>
      </c>
      <c r="AD32" s="55">
        <f>+'[1]Zał.1_WPF_bazowy'!AD29</f>
        <v>0</v>
      </c>
      <c r="AE32" s="55">
        <f>+'[1]Zał.1_WPF_bazowy'!AE29</f>
        <v>0</v>
      </c>
      <c r="AF32" s="55">
        <f>+'[1]Zał.1_WPF_bazowy'!AF29</f>
        <v>0</v>
      </c>
      <c r="AG32" s="55">
        <f>+'[1]Zał.1_WPF_bazowy'!AG29</f>
        <v>0</v>
      </c>
      <c r="AH32" s="55">
        <f>+'[1]Zał.1_WPF_bazowy'!AH29</f>
        <v>0</v>
      </c>
      <c r="AI32" s="55">
        <f>+'[1]Zał.1_WPF_bazowy'!AI29</f>
        <v>0</v>
      </c>
      <c r="AJ32" s="55">
        <f>+'[1]Zał.1_WPF_bazowy'!AJ29</f>
        <v>0</v>
      </c>
      <c r="AK32" s="55">
        <f>+'[1]Zał.1_WPF_bazowy'!AK29</f>
        <v>0</v>
      </c>
      <c r="AL32" s="56">
        <f>+'[1]Zał.1_WPF_bazowy'!AL29</f>
        <v>0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61" customFormat="1" ht="15" outlineLevel="2">
      <c r="A33" s="36" t="s">
        <v>15</v>
      </c>
      <c r="B33" s="47" t="s">
        <v>55</v>
      </c>
      <c r="C33" s="48"/>
      <c r="D33" s="49" t="s">
        <v>56</v>
      </c>
      <c r="E33" s="50">
        <f>'[1]Zał.1_WPF_bazowy'!E30</f>
        <v>24453857</v>
      </c>
      <c r="F33" s="51">
        <f>'[1]Zał.1_WPF_bazowy'!F30</f>
        <v>23303545</v>
      </c>
      <c r="G33" s="51">
        <f>'[1]Zał.1_WPF_bazowy'!G30</f>
        <v>18698192</v>
      </c>
      <c r="H33" s="52">
        <v>13076050.71</v>
      </c>
      <c r="I33" s="53">
        <f>+'[1]Zał.1_WPF_bazowy'!I30+550000+5205000</f>
        <v>16938466</v>
      </c>
      <c r="J33" s="54">
        <f>+'[1]Zał.1_WPF_bazowy'!J30-50000</f>
        <v>2036810</v>
      </c>
      <c r="K33" s="54">
        <f>+'[1]Zał.1_WPF_bazowy'!K30-277900</f>
        <v>4495498</v>
      </c>
      <c r="L33" s="54">
        <f>+'[1]Zał.1_WPF_bazowy'!L30-277900</f>
        <v>6359690</v>
      </c>
      <c r="M33" s="54">
        <f>+'[1]Zał.1_WPF_bazowy'!M30-277900</f>
        <v>8510385</v>
      </c>
      <c r="N33" s="54">
        <f>+'[1]Zał.1_WPF_bazowy'!N30-277900</f>
        <v>11218494</v>
      </c>
      <c r="O33" s="54">
        <f>+'[1]Zał.1_WPF_bazowy'!O30-277900</f>
        <v>13942179</v>
      </c>
      <c r="P33" s="54">
        <f>+'[1]Zał.1_WPF_bazowy'!P30-277900</f>
        <v>15793214</v>
      </c>
      <c r="Q33" s="54">
        <f>+'[1]Zał.1_WPF_bazowy'!Q30-277900</f>
        <v>18086790</v>
      </c>
      <c r="R33" s="54">
        <f>+'[1]Zał.1_WPF_bazowy'!R30-277900</f>
        <v>22200555</v>
      </c>
      <c r="S33" s="54">
        <f>+'[1]Zał.1_WPF_bazowy'!S30-277800</f>
        <v>24174540</v>
      </c>
      <c r="T33" s="55">
        <f>+'[1]Zał.1_WPF_bazowy'!T30</f>
        <v>0</v>
      </c>
      <c r="U33" s="55">
        <f>+'[1]Zał.1_WPF_bazowy'!U30</f>
        <v>0</v>
      </c>
      <c r="V33" s="55">
        <f>+'[1]Zał.1_WPF_bazowy'!V30</f>
        <v>0</v>
      </c>
      <c r="W33" s="55">
        <f>+'[1]Zał.1_WPF_bazowy'!W30</f>
        <v>0</v>
      </c>
      <c r="X33" s="55">
        <f>+'[1]Zał.1_WPF_bazowy'!X30</f>
        <v>0</v>
      </c>
      <c r="Y33" s="55">
        <f>+'[1]Zał.1_WPF_bazowy'!Y30</f>
        <v>0</v>
      </c>
      <c r="Z33" s="55">
        <f>+'[1]Zał.1_WPF_bazowy'!Z30</f>
        <v>0</v>
      </c>
      <c r="AA33" s="55">
        <f>+'[1]Zał.1_WPF_bazowy'!AA30</f>
        <v>0</v>
      </c>
      <c r="AB33" s="55">
        <f>+'[1]Zał.1_WPF_bazowy'!AB30</f>
        <v>0</v>
      </c>
      <c r="AC33" s="55">
        <f>+'[1]Zał.1_WPF_bazowy'!AC30</f>
        <v>0</v>
      </c>
      <c r="AD33" s="55">
        <f>+'[1]Zał.1_WPF_bazowy'!AD30</f>
        <v>0</v>
      </c>
      <c r="AE33" s="55">
        <f>+'[1]Zał.1_WPF_bazowy'!AE30</f>
        <v>0</v>
      </c>
      <c r="AF33" s="55">
        <f>+'[1]Zał.1_WPF_bazowy'!AF30</f>
        <v>0</v>
      </c>
      <c r="AG33" s="55">
        <f>+'[1]Zał.1_WPF_bazowy'!AG30</f>
        <v>0</v>
      </c>
      <c r="AH33" s="55">
        <f>+'[1]Zał.1_WPF_bazowy'!AH30</f>
        <v>0</v>
      </c>
      <c r="AI33" s="55">
        <f>+'[1]Zał.1_WPF_bazowy'!AI30</f>
        <v>0</v>
      </c>
      <c r="AJ33" s="55">
        <f>+'[1]Zał.1_WPF_bazowy'!AJ30</f>
        <v>0</v>
      </c>
      <c r="AK33" s="55">
        <f>+'[1]Zał.1_WPF_bazowy'!AK30</f>
        <v>0</v>
      </c>
      <c r="AL33" s="56">
        <f>+'[1]Zał.1_WPF_bazowy'!AL30</f>
        <v>0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38" s="46" customFormat="1" ht="15" outlineLevel="1">
      <c r="A34" s="36" t="s">
        <v>15</v>
      </c>
      <c r="B34" s="37">
        <v>3</v>
      </c>
      <c r="C34" s="38" t="s">
        <v>57</v>
      </c>
      <c r="D34" s="39" t="s">
        <v>58</v>
      </c>
      <c r="E34" s="40">
        <f>'[1]Zał.1_WPF_bazowy'!E31</f>
        <v>9261320</v>
      </c>
      <c r="F34" s="41">
        <f>'[1]Zał.1_WPF_bazowy'!F31</f>
        <v>79050</v>
      </c>
      <c r="G34" s="41">
        <f>'[1]Zał.1_WPF_bazowy'!G31</f>
        <v>-5006328</v>
      </c>
      <c r="H34" s="42">
        <f aca="true" t="shared" si="3" ref="H34:AL34">+H13-H24</f>
        <v>-1693260.3799999952</v>
      </c>
      <c r="I34" s="43">
        <f t="shared" si="3"/>
        <v>-517707</v>
      </c>
      <c r="J34" s="44">
        <f t="shared" si="3"/>
        <v>4695661</v>
      </c>
      <c r="K34" s="44">
        <f t="shared" si="3"/>
        <v>4923561</v>
      </c>
      <c r="L34" s="44">
        <f t="shared" si="3"/>
        <v>4923559</v>
      </c>
      <c r="M34" s="44">
        <f t="shared" si="3"/>
        <v>4658343</v>
      </c>
      <c r="N34" s="44">
        <f t="shared" si="3"/>
        <v>4528410</v>
      </c>
      <c r="O34" s="44">
        <f t="shared" si="3"/>
        <v>3692135</v>
      </c>
      <c r="P34" s="44">
        <f t="shared" si="3"/>
        <v>3650366</v>
      </c>
      <c r="Q34" s="44">
        <f t="shared" si="3"/>
        <v>3075032</v>
      </c>
      <c r="R34" s="44">
        <f t="shared" si="3"/>
        <v>738385</v>
      </c>
      <c r="S34" s="44">
        <f t="shared" si="3"/>
        <v>431230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5">
        <f t="shared" si="3"/>
        <v>0</v>
      </c>
      <c r="Y34" s="45">
        <f t="shared" si="3"/>
        <v>0</v>
      </c>
      <c r="Z34" s="45">
        <f t="shared" si="3"/>
        <v>0</v>
      </c>
      <c r="AA34" s="45">
        <f t="shared" si="3"/>
        <v>0</v>
      </c>
      <c r="AB34" s="45">
        <f t="shared" si="3"/>
        <v>0</v>
      </c>
      <c r="AC34" s="45">
        <f t="shared" si="3"/>
        <v>0</v>
      </c>
      <c r="AD34" s="45">
        <f t="shared" si="3"/>
        <v>0</v>
      </c>
      <c r="AE34" s="45">
        <f t="shared" si="3"/>
        <v>0</v>
      </c>
      <c r="AF34" s="45">
        <f t="shared" si="3"/>
        <v>0</v>
      </c>
      <c r="AG34" s="45">
        <f t="shared" si="3"/>
        <v>0</v>
      </c>
      <c r="AH34" s="45">
        <f t="shared" si="3"/>
        <v>0</v>
      </c>
      <c r="AI34" s="45">
        <f t="shared" si="3"/>
        <v>0</v>
      </c>
      <c r="AJ34" s="45">
        <f t="shared" si="3"/>
        <v>0</v>
      </c>
      <c r="AK34" s="45">
        <f t="shared" si="3"/>
        <v>0</v>
      </c>
      <c r="AL34" s="42">
        <f t="shared" si="3"/>
        <v>0</v>
      </c>
    </row>
    <row r="35" spans="1:38" s="46" customFormat="1" ht="15" outlineLevel="1">
      <c r="A35" s="36" t="s">
        <v>15</v>
      </c>
      <c r="B35" s="37">
        <v>4</v>
      </c>
      <c r="C35" s="38" t="s">
        <v>59</v>
      </c>
      <c r="D35" s="39" t="s">
        <v>60</v>
      </c>
      <c r="E35" s="40">
        <f>'[1]Zał.1_WPF_bazowy'!E32</f>
        <v>10626087</v>
      </c>
      <c r="F35" s="41">
        <f>'[1]Zał.1_WPF_bazowy'!F32</f>
        <v>14038171</v>
      </c>
      <c r="G35" s="41">
        <f>'[1]Zał.1_WPF_bazowy'!G32</f>
        <v>9270362</v>
      </c>
      <c r="H35" s="42">
        <f aca="true" t="shared" si="4" ref="H35:AL35">+H36+H38+H40+H42</f>
        <v>5039464.96</v>
      </c>
      <c r="I35" s="43">
        <f t="shared" si="4"/>
        <v>4058093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44">
        <f t="shared" si="4"/>
        <v>0</v>
      </c>
      <c r="O35" s="44">
        <f t="shared" si="4"/>
        <v>0</v>
      </c>
      <c r="P35" s="44">
        <f t="shared" si="4"/>
        <v>0</v>
      </c>
      <c r="Q35" s="44">
        <f t="shared" si="4"/>
        <v>0</v>
      </c>
      <c r="R35" s="44">
        <f t="shared" si="4"/>
        <v>0</v>
      </c>
      <c r="S35" s="44">
        <f t="shared" si="4"/>
        <v>0</v>
      </c>
      <c r="T35" s="45">
        <f t="shared" si="4"/>
        <v>0</v>
      </c>
      <c r="U35" s="45">
        <f t="shared" si="4"/>
        <v>0</v>
      </c>
      <c r="V35" s="45">
        <f t="shared" si="4"/>
        <v>0</v>
      </c>
      <c r="W35" s="45">
        <f t="shared" si="4"/>
        <v>0</v>
      </c>
      <c r="X35" s="45">
        <f t="shared" si="4"/>
        <v>0</v>
      </c>
      <c r="Y35" s="45">
        <f t="shared" si="4"/>
        <v>0</v>
      </c>
      <c r="Z35" s="45">
        <f t="shared" si="4"/>
        <v>0</v>
      </c>
      <c r="AA35" s="45">
        <f t="shared" si="4"/>
        <v>0</v>
      </c>
      <c r="AB35" s="45">
        <f t="shared" si="4"/>
        <v>0</v>
      </c>
      <c r="AC35" s="45">
        <f t="shared" si="4"/>
        <v>0</v>
      </c>
      <c r="AD35" s="45">
        <f t="shared" si="4"/>
        <v>0</v>
      </c>
      <c r="AE35" s="45">
        <f t="shared" si="4"/>
        <v>0</v>
      </c>
      <c r="AF35" s="45">
        <f t="shared" si="4"/>
        <v>0</v>
      </c>
      <c r="AG35" s="45">
        <f t="shared" si="4"/>
        <v>0</v>
      </c>
      <c r="AH35" s="45">
        <f t="shared" si="4"/>
        <v>0</v>
      </c>
      <c r="AI35" s="45">
        <f t="shared" si="4"/>
        <v>0</v>
      </c>
      <c r="AJ35" s="45">
        <f t="shared" si="4"/>
        <v>0</v>
      </c>
      <c r="AK35" s="45">
        <f t="shared" si="4"/>
        <v>0</v>
      </c>
      <c r="AL35" s="42">
        <f t="shared" si="4"/>
        <v>0</v>
      </c>
    </row>
    <row r="36" spans="1:38" ht="15" outlineLevel="2">
      <c r="A36" s="36" t="s">
        <v>15</v>
      </c>
      <c r="B36" s="47" t="s">
        <v>61</v>
      </c>
      <c r="C36" s="48"/>
      <c r="D36" s="49" t="s">
        <v>62</v>
      </c>
      <c r="E36" s="50">
        <f>'[1]Zał.1_WPF_bazowy'!E33</f>
        <v>683857</v>
      </c>
      <c r="F36" s="51">
        <f>'[1]Zał.1_WPF_bazowy'!F33</f>
        <v>1827981</v>
      </c>
      <c r="G36" s="51">
        <f>'[1]Zał.1_WPF_bazowy'!G33</f>
        <v>0</v>
      </c>
      <c r="H36" s="52">
        <f>'[1]Zał.1_WPF_bazowy'!H33</f>
        <v>0</v>
      </c>
      <c r="I36" s="53">
        <f>+'[1]Zał.1_WPF_bazowy'!I33</f>
        <v>0</v>
      </c>
      <c r="J36" s="54">
        <f>+'[1]Zał.1_WPF_bazowy'!J33</f>
        <v>0</v>
      </c>
      <c r="K36" s="54">
        <f>+'[1]Zał.1_WPF_bazowy'!K33</f>
        <v>0</v>
      </c>
      <c r="L36" s="54">
        <f>+'[1]Zał.1_WPF_bazowy'!L33</f>
        <v>0</v>
      </c>
      <c r="M36" s="54">
        <f>+'[1]Zał.1_WPF_bazowy'!M33</f>
        <v>0</v>
      </c>
      <c r="N36" s="54">
        <f>+'[1]Zał.1_WPF_bazowy'!N33</f>
        <v>0</v>
      </c>
      <c r="O36" s="54">
        <f>+'[1]Zał.1_WPF_bazowy'!O33</f>
        <v>0</v>
      </c>
      <c r="P36" s="54">
        <f>+'[1]Zał.1_WPF_bazowy'!P33</f>
        <v>0</v>
      </c>
      <c r="Q36" s="54">
        <f>+'[1]Zał.1_WPF_bazowy'!Q33</f>
        <v>0</v>
      </c>
      <c r="R36" s="54">
        <f>+'[1]Zał.1_WPF_bazowy'!R33</f>
        <v>0</v>
      </c>
      <c r="S36" s="54">
        <f>+'[1]Zał.1_WPF_bazowy'!S33</f>
        <v>0</v>
      </c>
      <c r="T36" s="55">
        <f>+'[1]Zał.1_WPF_bazowy'!T33</f>
        <v>0</v>
      </c>
      <c r="U36" s="55">
        <f>+'[1]Zał.1_WPF_bazowy'!U33</f>
        <v>0</v>
      </c>
      <c r="V36" s="55">
        <f>+'[1]Zał.1_WPF_bazowy'!V33</f>
        <v>0</v>
      </c>
      <c r="W36" s="55">
        <f>+'[1]Zał.1_WPF_bazowy'!W33</f>
        <v>0</v>
      </c>
      <c r="X36" s="55">
        <f>+'[1]Zał.1_WPF_bazowy'!X33</f>
        <v>0</v>
      </c>
      <c r="Y36" s="55">
        <f>+'[1]Zał.1_WPF_bazowy'!Y33</f>
        <v>0</v>
      </c>
      <c r="Z36" s="55">
        <f>+'[1]Zał.1_WPF_bazowy'!Z33</f>
        <v>0</v>
      </c>
      <c r="AA36" s="55">
        <f>+'[1]Zał.1_WPF_bazowy'!AA33</f>
        <v>0</v>
      </c>
      <c r="AB36" s="55">
        <f>+'[1]Zał.1_WPF_bazowy'!AB33</f>
        <v>0</v>
      </c>
      <c r="AC36" s="55">
        <f>+'[1]Zał.1_WPF_bazowy'!AC33</f>
        <v>0</v>
      </c>
      <c r="AD36" s="55">
        <f>+'[1]Zał.1_WPF_bazowy'!AD33</f>
        <v>0</v>
      </c>
      <c r="AE36" s="55">
        <f>+'[1]Zał.1_WPF_bazowy'!AE33</f>
        <v>0</v>
      </c>
      <c r="AF36" s="55">
        <f>+'[1]Zał.1_WPF_bazowy'!AF33</f>
        <v>0</v>
      </c>
      <c r="AG36" s="55">
        <f>+'[1]Zał.1_WPF_bazowy'!AG33</f>
        <v>0</v>
      </c>
      <c r="AH36" s="55">
        <f>+'[1]Zał.1_WPF_bazowy'!AH33</f>
        <v>0</v>
      </c>
      <c r="AI36" s="55">
        <f>+'[1]Zał.1_WPF_bazowy'!AI33</f>
        <v>0</v>
      </c>
      <c r="AJ36" s="55">
        <f>+'[1]Zał.1_WPF_bazowy'!AJ33</f>
        <v>0</v>
      </c>
      <c r="AK36" s="55">
        <f>+'[1]Zał.1_WPF_bazowy'!AK33</f>
        <v>0</v>
      </c>
      <c r="AL36" s="56">
        <f>+'[1]Zał.1_WPF_bazowy'!AL33</f>
        <v>0</v>
      </c>
    </row>
    <row r="37" spans="1:38" ht="15" outlineLevel="2">
      <c r="A37" s="36" t="s">
        <v>15</v>
      </c>
      <c r="B37" s="47" t="s">
        <v>63</v>
      </c>
      <c r="C37" s="48"/>
      <c r="D37" s="57" t="s">
        <v>64</v>
      </c>
      <c r="E37" s="50">
        <f>'[1]Zał.1_WPF_bazowy'!E34</f>
        <v>683857</v>
      </c>
      <c r="F37" s="51">
        <f>'[1]Zał.1_WPF_bazowy'!F34</f>
        <v>0</v>
      </c>
      <c r="G37" s="51">
        <f>'[1]Zał.1_WPF_bazowy'!G34</f>
        <v>0</v>
      </c>
      <c r="H37" s="52">
        <f>'[1]Zał.1_WPF_bazowy'!H34</f>
        <v>0</v>
      </c>
      <c r="I37" s="53">
        <f>+'[1]Zał.1_WPF_bazowy'!I34</f>
        <v>0</v>
      </c>
      <c r="J37" s="54">
        <f>+'[1]Zał.1_WPF_bazowy'!J34</f>
        <v>0</v>
      </c>
      <c r="K37" s="54">
        <f>+'[1]Zał.1_WPF_bazowy'!K34</f>
        <v>0</v>
      </c>
      <c r="L37" s="54">
        <f>+'[1]Zał.1_WPF_bazowy'!L34</f>
        <v>0</v>
      </c>
      <c r="M37" s="54">
        <f>+'[1]Zał.1_WPF_bazowy'!M34</f>
        <v>0</v>
      </c>
      <c r="N37" s="54">
        <f>+'[1]Zał.1_WPF_bazowy'!N34</f>
        <v>0</v>
      </c>
      <c r="O37" s="54">
        <f>+'[1]Zał.1_WPF_bazowy'!O34</f>
        <v>0</v>
      </c>
      <c r="P37" s="54">
        <f>+'[1]Zał.1_WPF_bazowy'!P34</f>
        <v>0</v>
      </c>
      <c r="Q37" s="54">
        <f>+'[1]Zał.1_WPF_bazowy'!Q34</f>
        <v>0</v>
      </c>
      <c r="R37" s="54">
        <f>+'[1]Zał.1_WPF_bazowy'!R34</f>
        <v>0</v>
      </c>
      <c r="S37" s="54">
        <f>+'[1]Zał.1_WPF_bazowy'!S34</f>
        <v>0</v>
      </c>
      <c r="T37" s="55">
        <f>+'[1]Zał.1_WPF_bazowy'!T34</f>
        <v>0</v>
      </c>
      <c r="U37" s="55">
        <f>+'[1]Zał.1_WPF_bazowy'!U34</f>
        <v>0</v>
      </c>
      <c r="V37" s="55">
        <f>+'[1]Zał.1_WPF_bazowy'!V34</f>
        <v>0</v>
      </c>
      <c r="W37" s="55">
        <f>+'[1]Zał.1_WPF_bazowy'!W34</f>
        <v>0</v>
      </c>
      <c r="X37" s="55">
        <f>+'[1]Zał.1_WPF_bazowy'!X34</f>
        <v>0</v>
      </c>
      <c r="Y37" s="55">
        <f>+'[1]Zał.1_WPF_bazowy'!Y34</f>
        <v>0</v>
      </c>
      <c r="Z37" s="55">
        <f>+'[1]Zał.1_WPF_bazowy'!Z34</f>
        <v>0</v>
      </c>
      <c r="AA37" s="55">
        <f>+'[1]Zał.1_WPF_bazowy'!AA34</f>
        <v>0</v>
      </c>
      <c r="AB37" s="55">
        <f>+'[1]Zał.1_WPF_bazowy'!AB34</f>
        <v>0</v>
      </c>
      <c r="AC37" s="55">
        <f>+'[1]Zał.1_WPF_bazowy'!AC34</f>
        <v>0</v>
      </c>
      <c r="AD37" s="55">
        <f>+'[1]Zał.1_WPF_bazowy'!AD34</f>
        <v>0</v>
      </c>
      <c r="AE37" s="55">
        <f>+'[1]Zał.1_WPF_bazowy'!AE34</f>
        <v>0</v>
      </c>
      <c r="AF37" s="55">
        <f>+'[1]Zał.1_WPF_bazowy'!AF34</f>
        <v>0</v>
      </c>
      <c r="AG37" s="55">
        <f>+'[1]Zał.1_WPF_bazowy'!AG34</f>
        <v>0</v>
      </c>
      <c r="AH37" s="55">
        <f>+'[1]Zał.1_WPF_bazowy'!AH34</f>
        <v>0</v>
      </c>
      <c r="AI37" s="55">
        <f>+'[1]Zał.1_WPF_bazowy'!AI34</f>
        <v>0</v>
      </c>
      <c r="AJ37" s="55">
        <f>+'[1]Zał.1_WPF_bazowy'!AJ34</f>
        <v>0</v>
      </c>
      <c r="AK37" s="55">
        <f>+'[1]Zał.1_WPF_bazowy'!AK34</f>
        <v>0</v>
      </c>
      <c r="AL37" s="56">
        <f>+'[1]Zał.1_WPF_bazowy'!AL34</f>
        <v>0</v>
      </c>
    </row>
    <row r="38" spans="1:38" ht="15" outlineLevel="2">
      <c r="A38" s="36" t="s">
        <v>15</v>
      </c>
      <c r="B38" s="47" t="s">
        <v>65</v>
      </c>
      <c r="C38" s="48"/>
      <c r="D38" s="49" t="s">
        <v>66</v>
      </c>
      <c r="E38" s="50">
        <f>'[1]Zał.1_WPF_bazowy'!E35</f>
        <v>0</v>
      </c>
      <c r="F38" s="51">
        <f>'[1]Zał.1_WPF_bazowy'!F35</f>
        <v>0</v>
      </c>
      <c r="G38" s="51">
        <f>'[1]Zał.1_WPF_bazowy'!G35</f>
        <v>1199602</v>
      </c>
      <c r="H38" s="52">
        <f>'[1]Zał.1_WPF_bazowy'!H35</f>
        <v>1199602</v>
      </c>
      <c r="I38" s="53">
        <f>+'[1]Zał.1_WPF_bazowy'!I35</f>
        <v>0</v>
      </c>
      <c r="J38" s="54">
        <f>+'[1]Zał.1_WPF_bazowy'!J35</f>
        <v>0</v>
      </c>
      <c r="K38" s="54">
        <f>+'[1]Zał.1_WPF_bazowy'!K35</f>
        <v>0</v>
      </c>
      <c r="L38" s="54">
        <f>+'[1]Zał.1_WPF_bazowy'!L35</f>
        <v>0</v>
      </c>
      <c r="M38" s="54">
        <f>+'[1]Zał.1_WPF_bazowy'!M35</f>
        <v>0</v>
      </c>
      <c r="N38" s="54">
        <f>+'[1]Zał.1_WPF_bazowy'!N35</f>
        <v>0</v>
      </c>
      <c r="O38" s="54">
        <f>+'[1]Zał.1_WPF_bazowy'!O35</f>
        <v>0</v>
      </c>
      <c r="P38" s="54">
        <f>+'[1]Zał.1_WPF_bazowy'!P35</f>
        <v>0</v>
      </c>
      <c r="Q38" s="54">
        <f>+'[1]Zał.1_WPF_bazowy'!Q35</f>
        <v>0</v>
      </c>
      <c r="R38" s="54">
        <f>+'[1]Zał.1_WPF_bazowy'!R35</f>
        <v>0</v>
      </c>
      <c r="S38" s="54">
        <f>+'[1]Zał.1_WPF_bazowy'!S35</f>
        <v>0</v>
      </c>
      <c r="T38" s="55">
        <f>+'[1]Zał.1_WPF_bazowy'!T35</f>
        <v>0</v>
      </c>
      <c r="U38" s="55">
        <f>+'[1]Zał.1_WPF_bazowy'!U35</f>
        <v>0</v>
      </c>
      <c r="V38" s="55">
        <f>+'[1]Zał.1_WPF_bazowy'!V35</f>
        <v>0</v>
      </c>
      <c r="W38" s="55">
        <f>+'[1]Zał.1_WPF_bazowy'!W35</f>
        <v>0</v>
      </c>
      <c r="X38" s="55">
        <f>+'[1]Zał.1_WPF_bazowy'!X35</f>
        <v>0</v>
      </c>
      <c r="Y38" s="55">
        <f>+'[1]Zał.1_WPF_bazowy'!Y35</f>
        <v>0</v>
      </c>
      <c r="Z38" s="55">
        <f>+'[1]Zał.1_WPF_bazowy'!Z35</f>
        <v>0</v>
      </c>
      <c r="AA38" s="55">
        <f>+'[1]Zał.1_WPF_bazowy'!AA35</f>
        <v>0</v>
      </c>
      <c r="AB38" s="55">
        <f>+'[1]Zał.1_WPF_bazowy'!AB35</f>
        <v>0</v>
      </c>
      <c r="AC38" s="55">
        <f>+'[1]Zał.1_WPF_bazowy'!AC35</f>
        <v>0</v>
      </c>
      <c r="AD38" s="55">
        <f>+'[1]Zał.1_WPF_bazowy'!AD35</f>
        <v>0</v>
      </c>
      <c r="AE38" s="55">
        <f>+'[1]Zał.1_WPF_bazowy'!AE35</f>
        <v>0</v>
      </c>
      <c r="AF38" s="55">
        <f>+'[1]Zał.1_WPF_bazowy'!AF35</f>
        <v>0</v>
      </c>
      <c r="AG38" s="55">
        <f>+'[1]Zał.1_WPF_bazowy'!AG35</f>
        <v>0</v>
      </c>
      <c r="AH38" s="55">
        <f>+'[1]Zał.1_WPF_bazowy'!AH35</f>
        <v>0</v>
      </c>
      <c r="AI38" s="55">
        <f>+'[1]Zał.1_WPF_bazowy'!AI35</f>
        <v>0</v>
      </c>
      <c r="AJ38" s="55">
        <f>+'[1]Zał.1_WPF_bazowy'!AJ35</f>
        <v>0</v>
      </c>
      <c r="AK38" s="55">
        <f>+'[1]Zał.1_WPF_bazowy'!AK35</f>
        <v>0</v>
      </c>
      <c r="AL38" s="56">
        <f>+'[1]Zał.1_WPF_bazowy'!AL35</f>
        <v>0</v>
      </c>
    </row>
    <row r="39" spans="1:38" ht="15" outlineLevel="2">
      <c r="A39" s="36" t="s">
        <v>15</v>
      </c>
      <c r="B39" s="47" t="s">
        <v>67</v>
      </c>
      <c r="C39" s="48"/>
      <c r="D39" s="57" t="s">
        <v>64</v>
      </c>
      <c r="E39" s="50">
        <f>'[1]Zał.1_WPF_bazowy'!E36</f>
        <v>0</v>
      </c>
      <c r="F39" s="51">
        <f>'[1]Zał.1_WPF_bazowy'!F36</f>
        <v>0</v>
      </c>
      <c r="G39" s="51">
        <f>'[1]Zał.1_WPF_bazowy'!G36</f>
        <v>0</v>
      </c>
      <c r="H39" s="52">
        <f>'[1]Zał.1_WPF_bazowy'!H36</f>
        <v>0</v>
      </c>
      <c r="I39" s="53">
        <f>+'[1]Zał.1_WPF_bazowy'!I36</f>
        <v>0</v>
      </c>
      <c r="J39" s="54">
        <f>+'[1]Zał.1_WPF_bazowy'!J36</f>
        <v>0</v>
      </c>
      <c r="K39" s="54">
        <f>+'[1]Zał.1_WPF_bazowy'!K36</f>
        <v>0</v>
      </c>
      <c r="L39" s="54">
        <f>+'[1]Zał.1_WPF_bazowy'!L36</f>
        <v>0</v>
      </c>
      <c r="M39" s="54">
        <f>+'[1]Zał.1_WPF_bazowy'!M36</f>
        <v>0</v>
      </c>
      <c r="N39" s="54">
        <f>+'[1]Zał.1_WPF_bazowy'!N36</f>
        <v>0</v>
      </c>
      <c r="O39" s="54">
        <f>+'[1]Zał.1_WPF_bazowy'!O36</f>
        <v>0</v>
      </c>
      <c r="P39" s="54">
        <f>+'[1]Zał.1_WPF_bazowy'!P36</f>
        <v>0</v>
      </c>
      <c r="Q39" s="54">
        <f>+'[1]Zał.1_WPF_bazowy'!Q36</f>
        <v>0</v>
      </c>
      <c r="R39" s="54">
        <f>+'[1]Zał.1_WPF_bazowy'!R36</f>
        <v>0</v>
      </c>
      <c r="S39" s="54">
        <f>+'[1]Zał.1_WPF_bazowy'!S36</f>
        <v>0</v>
      </c>
      <c r="T39" s="55">
        <f>+'[1]Zał.1_WPF_bazowy'!T36</f>
        <v>0</v>
      </c>
      <c r="U39" s="55">
        <f>+'[1]Zał.1_WPF_bazowy'!U36</f>
        <v>0</v>
      </c>
      <c r="V39" s="55">
        <f>+'[1]Zał.1_WPF_bazowy'!V36</f>
        <v>0</v>
      </c>
      <c r="W39" s="55">
        <f>+'[1]Zał.1_WPF_bazowy'!W36</f>
        <v>0</v>
      </c>
      <c r="X39" s="55">
        <f>+'[1]Zał.1_WPF_bazowy'!X36</f>
        <v>0</v>
      </c>
      <c r="Y39" s="55">
        <f>+'[1]Zał.1_WPF_bazowy'!Y36</f>
        <v>0</v>
      </c>
      <c r="Z39" s="55">
        <f>+'[1]Zał.1_WPF_bazowy'!Z36</f>
        <v>0</v>
      </c>
      <c r="AA39" s="55">
        <f>+'[1]Zał.1_WPF_bazowy'!AA36</f>
        <v>0</v>
      </c>
      <c r="AB39" s="55">
        <f>+'[1]Zał.1_WPF_bazowy'!AB36</f>
        <v>0</v>
      </c>
      <c r="AC39" s="55">
        <f>+'[1]Zał.1_WPF_bazowy'!AC36</f>
        <v>0</v>
      </c>
      <c r="AD39" s="55">
        <f>+'[1]Zał.1_WPF_bazowy'!AD36</f>
        <v>0</v>
      </c>
      <c r="AE39" s="55">
        <f>+'[1]Zał.1_WPF_bazowy'!AE36</f>
        <v>0</v>
      </c>
      <c r="AF39" s="55">
        <f>+'[1]Zał.1_WPF_bazowy'!AF36</f>
        <v>0</v>
      </c>
      <c r="AG39" s="55">
        <f>+'[1]Zał.1_WPF_bazowy'!AG36</f>
        <v>0</v>
      </c>
      <c r="AH39" s="55">
        <f>+'[1]Zał.1_WPF_bazowy'!AH36</f>
        <v>0</v>
      </c>
      <c r="AI39" s="55">
        <f>+'[1]Zał.1_WPF_bazowy'!AI36</f>
        <v>0</v>
      </c>
      <c r="AJ39" s="55">
        <f>+'[1]Zał.1_WPF_bazowy'!AJ36</f>
        <v>0</v>
      </c>
      <c r="AK39" s="55">
        <f>+'[1]Zał.1_WPF_bazowy'!AK36</f>
        <v>0</v>
      </c>
      <c r="AL39" s="56">
        <f>+'[1]Zał.1_WPF_bazowy'!AL36</f>
        <v>0</v>
      </c>
    </row>
    <row r="40" spans="1:38" ht="15" outlineLevel="2">
      <c r="A40" s="36" t="s">
        <v>15</v>
      </c>
      <c r="B40" s="47" t="s">
        <v>68</v>
      </c>
      <c r="C40" s="48"/>
      <c r="D40" s="49" t="s">
        <v>69</v>
      </c>
      <c r="E40" s="50">
        <f>'[1]Zał.1_WPF_bazowy'!E37</f>
        <v>9942230</v>
      </c>
      <c r="F40" s="51">
        <f>'[1]Zał.1_WPF_bazowy'!F37</f>
        <v>12060190</v>
      </c>
      <c r="G40" s="51">
        <f>'[1]Zał.1_WPF_bazowy'!G37</f>
        <v>6270760</v>
      </c>
      <c r="H40" s="52">
        <v>3839862.96</v>
      </c>
      <c r="I40" s="53">
        <f>+'[1]Zał.1_WPF_bazowy'!I37+2551000</f>
        <v>4058093</v>
      </c>
      <c r="J40" s="54">
        <f>+'[1]Zał.1_WPF_bazowy'!J37</f>
        <v>0</v>
      </c>
      <c r="K40" s="54">
        <f>+'[1]Zał.1_WPF_bazowy'!K37</f>
        <v>0</v>
      </c>
      <c r="L40" s="54">
        <f>+'[1]Zał.1_WPF_bazowy'!L37</f>
        <v>0</v>
      </c>
      <c r="M40" s="54">
        <f>+'[1]Zał.1_WPF_bazowy'!M37</f>
        <v>0</v>
      </c>
      <c r="N40" s="54">
        <f>+'[1]Zał.1_WPF_bazowy'!N37</f>
        <v>0</v>
      </c>
      <c r="O40" s="54">
        <f>+'[1]Zał.1_WPF_bazowy'!O37</f>
        <v>0</v>
      </c>
      <c r="P40" s="54">
        <f>+'[1]Zał.1_WPF_bazowy'!P37</f>
        <v>0</v>
      </c>
      <c r="Q40" s="54">
        <f>+'[1]Zał.1_WPF_bazowy'!Q37</f>
        <v>0</v>
      </c>
      <c r="R40" s="54">
        <f>+'[1]Zał.1_WPF_bazowy'!R37</f>
        <v>0</v>
      </c>
      <c r="S40" s="54">
        <f>+'[1]Zał.1_WPF_bazowy'!S37</f>
        <v>0</v>
      </c>
      <c r="T40" s="55">
        <f>+'[1]Zał.1_WPF_bazowy'!T37</f>
        <v>0</v>
      </c>
      <c r="U40" s="55">
        <f>+'[1]Zał.1_WPF_bazowy'!U37</f>
        <v>0</v>
      </c>
      <c r="V40" s="55">
        <f>+'[1]Zał.1_WPF_bazowy'!V37</f>
        <v>0</v>
      </c>
      <c r="W40" s="55">
        <f>+'[1]Zał.1_WPF_bazowy'!W37</f>
        <v>0</v>
      </c>
      <c r="X40" s="55">
        <f>+'[1]Zał.1_WPF_bazowy'!X37</f>
        <v>0</v>
      </c>
      <c r="Y40" s="55">
        <f>+'[1]Zał.1_WPF_bazowy'!Y37</f>
        <v>0</v>
      </c>
      <c r="Z40" s="55">
        <f>+'[1]Zał.1_WPF_bazowy'!Z37</f>
        <v>0</v>
      </c>
      <c r="AA40" s="55">
        <f>+'[1]Zał.1_WPF_bazowy'!AA37</f>
        <v>0</v>
      </c>
      <c r="AB40" s="55">
        <f>+'[1]Zał.1_WPF_bazowy'!AB37</f>
        <v>0</v>
      </c>
      <c r="AC40" s="55">
        <f>+'[1]Zał.1_WPF_bazowy'!AC37</f>
        <v>0</v>
      </c>
      <c r="AD40" s="55">
        <f>+'[1]Zał.1_WPF_bazowy'!AD37</f>
        <v>0</v>
      </c>
      <c r="AE40" s="55">
        <f>+'[1]Zał.1_WPF_bazowy'!AE37</f>
        <v>0</v>
      </c>
      <c r="AF40" s="55">
        <f>+'[1]Zał.1_WPF_bazowy'!AF37</f>
        <v>0</v>
      </c>
      <c r="AG40" s="55">
        <f>+'[1]Zał.1_WPF_bazowy'!AG37</f>
        <v>0</v>
      </c>
      <c r="AH40" s="55">
        <f>+'[1]Zał.1_WPF_bazowy'!AH37</f>
        <v>0</v>
      </c>
      <c r="AI40" s="55">
        <f>+'[1]Zał.1_WPF_bazowy'!AI37</f>
        <v>0</v>
      </c>
      <c r="AJ40" s="55">
        <f>+'[1]Zał.1_WPF_bazowy'!AJ37</f>
        <v>0</v>
      </c>
      <c r="AK40" s="55">
        <f>+'[1]Zał.1_WPF_bazowy'!AK37</f>
        <v>0</v>
      </c>
      <c r="AL40" s="56">
        <f>+'[1]Zał.1_WPF_bazowy'!AL37</f>
        <v>0</v>
      </c>
    </row>
    <row r="41" spans="1:38" ht="15" outlineLevel="2">
      <c r="A41" s="36" t="s">
        <v>15</v>
      </c>
      <c r="B41" s="47" t="s">
        <v>70</v>
      </c>
      <c r="C41" s="48"/>
      <c r="D41" s="57" t="s">
        <v>64</v>
      </c>
      <c r="E41" s="50">
        <f>'[1]Zał.1_WPF_bazowy'!E38</f>
        <v>0</v>
      </c>
      <c r="F41" s="51">
        <f>'[1]Zał.1_WPF_bazowy'!F38</f>
        <v>0</v>
      </c>
      <c r="G41" s="51">
        <f>'[1]Zał.1_WPF_bazowy'!G38</f>
        <v>5006328</v>
      </c>
      <c r="H41" s="52">
        <v>1693260.38</v>
      </c>
      <c r="I41" s="53">
        <f>+'[1]Zał.1_WPF_bazowy'!I38</f>
        <v>0</v>
      </c>
      <c r="J41" s="54">
        <f>+'[1]Zał.1_WPF_bazowy'!J38</f>
        <v>0</v>
      </c>
      <c r="K41" s="54">
        <f>+'[1]Zał.1_WPF_bazowy'!K38</f>
        <v>0</v>
      </c>
      <c r="L41" s="54">
        <f>+'[1]Zał.1_WPF_bazowy'!L38</f>
        <v>0</v>
      </c>
      <c r="M41" s="54">
        <f>+'[1]Zał.1_WPF_bazowy'!M38</f>
        <v>0</v>
      </c>
      <c r="N41" s="54">
        <f>+'[1]Zał.1_WPF_bazowy'!N38</f>
        <v>0</v>
      </c>
      <c r="O41" s="54">
        <f>+'[1]Zał.1_WPF_bazowy'!O38</f>
        <v>0</v>
      </c>
      <c r="P41" s="54">
        <f>+'[1]Zał.1_WPF_bazowy'!P38</f>
        <v>0</v>
      </c>
      <c r="Q41" s="54">
        <f>+'[1]Zał.1_WPF_bazowy'!Q38</f>
        <v>0</v>
      </c>
      <c r="R41" s="54">
        <f>+'[1]Zał.1_WPF_bazowy'!R38</f>
        <v>0</v>
      </c>
      <c r="S41" s="54">
        <f>+'[1]Zał.1_WPF_bazowy'!S38</f>
        <v>0</v>
      </c>
      <c r="T41" s="55">
        <f>+'[1]Zał.1_WPF_bazowy'!T38</f>
        <v>0</v>
      </c>
      <c r="U41" s="55">
        <f>+'[1]Zał.1_WPF_bazowy'!U38</f>
        <v>0</v>
      </c>
      <c r="V41" s="55">
        <f>+'[1]Zał.1_WPF_bazowy'!V38</f>
        <v>0</v>
      </c>
      <c r="W41" s="55">
        <f>+'[1]Zał.1_WPF_bazowy'!W38</f>
        <v>0</v>
      </c>
      <c r="X41" s="55">
        <f>+'[1]Zał.1_WPF_bazowy'!X38</f>
        <v>0</v>
      </c>
      <c r="Y41" s="55">
        <f>+'[1]Zał.1_WPF_bazowy'!Y38</f>
        <v>0</v>
      </c>
      <c r="Z41" s="55">
        <f>+'[1]Zał.1_WPF_bazowy'!Z38</f>
        <v>0</v>
      </c>
      <c r="AA41" s="55">
        <f>+'[1]Zał.1_WPF_bazowy'!AA38</f>
        <v>0</v>
      </c>
      <c r="AB41" s="55">
        <f>+'[1]Zał.1_WPF_bazowy'!AB38</f>
        <v>0</v>
      </c>
      <c r="AC41" s="55">
        <f>+'[1]Zał.1_WPF_bazowy'!AC38</f>
        <v>0</v>
      </c>
      <c r="AD41" s="55">
        <f>+'[1]Zał.1_WPF_bazowy'!AD38</f>
        <v>0</v>
      </c>
      <c r="AE41" s="55">
        <f>+'[1]Zał.1_WPF_bazowy'!AE38</f>
        <v>0</v>
      </c>
      <c r="AF41" s="55">
        <f>+'[1]Zał.1_WPF_bazowy'!AF38</f>
        <v>0</v>
      </c>
      <c r="AG41" s="55">
        <f>+'[1]Zał.1_WPF_bazowy'!AG38</f>
        <v>0</v>
      </c>
      <c r="AH41" s="55">
        <f>+'[1]Zał.1_WPF_bazowy'!AH38</f>
        <v>0</v>
      </c>
      <c r="AI41" s="55">
        <f>+'[1]Zał.1_WPF_bazowy'!AI38</f>
        <v>0</v>
      </c>
      <c r="AJ41" s="55">
        <f>+'[1]Zał.1_WPF_bazowy'!AJ38</f>
        <v>0</v>
      </c>
      <c r="AK41" s="55">
        <f>+'[1]Zał.1_WPF_bazowy'!AK38</f>
        <v>0</v>
      </c>
      <c r="AL41" s="56">
        <f>+'[1]Zał.1_WPF_bazowy'!AL38</f>
        <v>0</v>
      </c>
    </row>
    <row r="42" spans="1:38" ht="15" outlineLevel="2">
      <c r="A42" s="36" t="s">
        <v>15</v>
      </c>
      <c r="B42" s="47" t="s">
        <v>71</v>
      </c>
      <c r="C42" s="48"/>
      <c r="D42" s="49" t="s">
        <v>72</v>
      </c>
      <c r="E42" s="50">
        <f>'[1]Zał.1_WPF_bazowy'!E39</f>
        <v>0</v>
      </c>
      <c r="F42" s="51">
        <f>'[1]Zał.1_WPF_bazowy'!F39</f>
        <v>150000</v>
      </c>
      <c r="G42" s="51">
        <f>'[1]Zał.1_WPF_bazowy'!G39</f>
        <v>1800000</v>
      </c>
      <c r="H42" s="52">
        <v>0</v>
      </c>
      <c r="I42" s="53">
        <f>+'[1]Zał.1_WPF_bazowy'!I39</f>
        <v>0</v>
      </c>
      <c r="J42" s="54">
        <f>+'[1]Zał.1_WPF_bazowy'!J39</f>
        <v>0</v>
      </c>
      <c r="K42" s="54">
        <f>+'[1]Zał.1_WPF_bazowy'!K39</f>
        <v>0</v>
      </c>
      <c r="L42" s="54">
        <f>+'[1]Zał.1_WPF_bazowy'!L39</f>
        <v>0</v>
      </c>
      <c r="M42" s="54">
        <f>+'[1]Zał.1_WPF_bazowy'!M39</f>
        <v>0</v>
      </c>
      <c r="N42" s="54">
        <f>+'[1]Zał.1_WPF_bazowy'!N39</f>
        <v>0</v>
      </c>
      <c r="O42" s="54">
        <f>+'[1]Zał.1_WPF_bazowy'!O39</f>
        <v>0</v>
      </c>
      <c r="P42" s="54">
        <f>+'[1]Zał.1_WPF_bazowy'!P39</f>
        <v>0</v>
      </c>
      <c r="Q42" s="54">
        <f>+'[1]Zał.1_WPF_bazowy'!Q39</f>
        <v>0</v>
      </c>
      <c r="R42" s="54">
        <f>+'[1]Zał.1_WPF_bazowy'!R39</f>
        <v>0</v>
      </c>
      <c r="S42" s="54">
        <f>+'[1]Zał.1_WPF_bazowy'!S39</f>
        <v>0</v>
      </c>
      <c r="T42" s="55">
        <f>+'[1]Zał.1_WPF_bazowy'!T39</f>
        <v>0</v>
      </c>
      <c r="U42" s="55">
        <f>+'[1]Zał.1_WPF_bazowy'!U39</f>
        <v>0</v>
      </c>
      <c r="V42" s="55">
        <f>+'[1]Zał.1_WPF_bazowy'!V39</f>
        <v>0</v>
      </c>
      <c r="W42" s="55">
        <f>+'[1]Zał.1_WPF_bazowy'!W39</f>
        <v>0</v>
      </c>
      <c r="X42" s="55">
        <f>+'[1]Zał.1_WPF_bazowy'!X39</f>
        <v>0</v>
      </c>
      <c r="Y42" s="55">
        <f>+'[1]Zał.1_WPF_bazowy'!Y39</f>
        <v>0</v>
      </c>
      <c r="Z42" s="55">
        <f>+'[1]Zał.1_WPF_bazowy'!Z39</f>
        <v>0</v>
      </c>
      <c r="AA42" s="55">
        <f>+'[1]Zał.1_WPF_bazowy'!AA39</f>
        <v>0</v>
      </c>
      <c r="AB42" s="55">
        <f>+'[1]Zał.1_WPF_bazowy'!AB39</f>
        <v>0</v>
      </c>
      <c r="AC42" s="55">
        <f>+'[1]Zał.1_WPF_bazowy'!AC39</f>
        <v>0</v>
      </c>
      <c r="AD42" s="55">
        <f>+'[1]Zał.1_WPF_bazowy'!AD39</f>
        <v>0</v>
      </c>
      <c r="AE42" s="55">
        <f>+'[1]Zał.1_WPF_bazowy'!AE39</f>
        <v>0</v>
      </c>
      <c r="AF42" s="55">
        <f>+'[1]Zał.1_WPF_bazowy'!AF39</f>
        <v>0</v>
      </c>
      <c r="AG42" s="55">
        <f>+'[1]Zał.1_WPF_bazowy'!AG39</f>
        <v>0</v>
      </c>
      <c r="AH42" s="55">
        <f>+'[1]Zał.1_WPF_bazowy'!AH39</f>
        <v>0</v>
      </c>
      <c r="AI42" s="55">
        <f>+'[1]Zał.1_WPF_bazowy'!AI39</f>
        <v>0</v>
      </c>
      <c r="AJ42" s="55">
        <f>+'[1]Zał.1_WPF_bazowy'!AJ39</f>
        <v>0</v>
      </c>
      <c r="AK42" s="55">
        <f>+'[1]Zał.1_WPF_bazowy'!AK39</f>
        <v>0</v>
      </c>
      <c r="AL42" s="56">
        <f>+'[1]Zał.1_WPF_bazowy'!AL39</f>
        <v>0</v>
      </c>
    </row>
    <row r="43" spans="1:38" ht="15" outlineLevel="2">
      <c r="A43" s="36" t="s">
        <v>15</v>
      </c>
      <c r="B43" s="47" t="s">
        <v>73</v>
      </c>
      <c r="C43" s="48"/>
      <c r="D43" s="57" t="s">
        <v>64</v>
      </c>
      <c r="E43" s="50">
        <f>'[1]Zał.1_WPF_bazowy'!E40</f>
        <v>0</v>
      </c>
      <c r="F43" s="51">
        <f>'[1]Zał.1_WPF_bazowy'!F40</f>
        <v>0</v>
      </c>
      <c r="G43" s="51">
        <f>'[1]Zał.1_WPF_bazowy'!G40</f>
        <v>0</v>
      </c>
      <c r="H43" s="52">
        <f>'[1]Zał.1_WPF_bazowy'!H40</f>
        <v>0</v>
      </c>
      <c r="I43" s="53">
        <f>+'[1]Zał.1_WPF_bazowy'!I40</f>
        <v>0</v>
      </c>
      <c r="J43" s="54">
        <f>+'[1]Zał.1_WPF_bazowy'!J40</f>
        <v>0</v>
      </c>
      <c r="K43" s="54">
        <f>+'[1]Zał.1_WPF_bazowy'!K40</f>
        <v>0</v>
      </c>
      <c r="L43" s="54">
        <f>+'[1]Zał.1_WPF_bazowy'!L40</f>
        <v>0</v>
      </c>
      <c r="M43" s="54">
        <f>+'[1]Zał.1_WPF_bazowy'!M40</f>
        <v>0</v>
      </c>
      <c r="N43" s="54">
        <f>+'[1]Zał.1_WPF_bazowy'!N40</f>
        <v>0</v>
      </c>
      <c r="O43" s="54">
        <f>+'[1]Zał.1_WPF_bazowy'!O40</f>
        <v>0</v>
      </c>
      <c r="P43" s="54">
        <f>+'[1]Zał.1_WPF_bazowy'!P40</f>
        <v>0</v>
      </c>
      <c r="Q43" s="54">
        <f>+'[1]Zał.1_WPF_bazowy'!Q40</f>
        <v>0</v>
      </c>
      <c r="R43" s="54">
        <f>+'[1]Zał.1_WPF_bazowy'!R40</f>
        <v>0</v>
      </c>
      <c r="S43" s="54">
        <f>+'[1]Zał.1_WPF_bazowy'!S40</f>
        <v>0</v>
      </c>
      <c r="T43" s="55">
        <f>+'[1]Zał.1_WPF_bazowy'!T40</f>
        <v>0</v>
      </c>
      <c r="U43" s="55">
        <f>+'[1]Zał.1_WPF_bazowy'!U40</f>
        <v>0</v>
      </c>
      <c r="V43" s="55">
        <f>+'[1]Zał.1_WPF_bazowy'!V40</f>
        <v>0</v>
      </c>
      <c r="W43" s="55">
        <f>+'[1]Zał.1_WPF_bazowy'!W40</f>
        <v>0</v>
      </c>
      <c r="X43" s="55">
        <f>+'[1]Zał.1_WPF_bazowy'!X40</f>
        <v>0</v>
      </c>
      <c r="Y43" s="55">
        <f>+'[1]Zał.1_WPF_bazowy'!Y40</f>
        <v>0</v>
      </c>
      <c r="Z43" s="55">
        <f>+'[1]Zał.1_WPF_bazowy'!Z40</f>
        <v>0</v>
      </c>
      <c r="AA43" s="55">
        <f>+'[1]Zał.1_WPF_bazowy'!AA40</f>
        <v>0</v>
      </c>
      <c r="AB43" s="55">
        <f>+'[1]Zał.1_WPF_bazowy'!AB40</f>
        <v>0</v>
      </c>
      <c r="AC43" s="55">
        <f>+'[1]Zał.1_WPF_bazowy'!AC40</f>
        <v>0</v>
      </c>
      <c r="AD43" s="55">
        <f>+'[1]Zał.1_WPF_bazowy'!AD40</f>
        <v>0</v>
      </c>
      <c r="AE43" s="55">
        <f>+'[1]Zał.1_WPF_bazowy'!AE40</f>
        <v>0</v>
      </c>
      <c r="AF43" s="55">
        <f>+'[1]Zał.1_WPF_bazowy'!AF40</f>
        <v>0</v>
      </c>
      <c r="AG43" s="55">
        <f>+'[1]Zał.1_WPF_bazowy'!AG40</f>
        <v>0</v>
      </c>
      <c r="AH43" s="55">
        <f>+'[1]Zał.1_WPF_bazowy'!AH40</f>
        <v>0</v>
      </c>
      <c r="AI43" s="55">
        <f>+'[1]Zał.1_WPF_bazowy'!AI40</f>
        <v>0</v>
      </c>
      <c r="AJ43" s="55">
        <f>+'[1]Zał.1_WPF_bazowy'!AJ40</f>
        <v>0</v>
      </c>
      <c r="AK43" s="55">
        <f>+'[1]Zał.1_WPF_bazowy'!AK40</f>
        <v>0</v>
      </c>
      <c r="AL43" s="56">
        <f>+'[1]Zał.1_WPF_bazowy'!AL40</f>
        <v>0</v>
      </c>
    </row>
    <row r="44" spans="1:38" s="46" customFormat="1" ht="15.75" outlineLevel="1" thickBot="1">
      <c r="A44" s="36" t="s">
        <v>15</v>
      </c>
      <c r="B44" s="37">
        <v>5</v>
      </c>
      <c r="C44" s="38" t="s">
        <v>74</v>
      </c>
      <c r="D44" s="39" t="s">
        <v>75</v>
      </c>
      <c r="E44" s="40">
        <f>'[1]Zał.1_WPF_bazowy'!E41</f>
        <v>18059426</v>
      </c>
      <c r="F44" s="41">
        <f>'[1]Zał.1_WPF_bazowy'!F41</f>
        <v>12917619</v>
      </c>
      <c r="G44" s="41">
        <f>'[1]Zał.1_WPF_bazowy'!G41</f>
        <v>4264034</v>
      </c>
      <c r="H44" s="42">
        <f aca="true" t="shared" si="5" ref="H44:AL44">+H45+H50</f>
        <v>4192033.56</v>
      </c>
      <c r="I44" s="43">
        <f t="shared" si="5"/>
        <v>3540386</v>
      </c>
      <c r="J44" s="44">
        <f t="shared" si="5"/>
        <v>4695661</v>
      </c>
      <c r="K44" s="44">
        <f t="shared" si="5"/>
        <v>4923561</v>
      </c>
      <c r="L44" s="44">
        <f t="shared" si="5"/>
        <v>4923559</v>
      </c>
      <c r="M44" s="44">
        <f t="shared" si="5"/>
        <v>4658343</v>
      </c>
      <c r="N44" s="44">
        <f t="shared" si="5"/>
        <v>4528410</v>
      </c>
      <c r="O44" s="44">
        <f t="shared" si="5"/>
        <v>3692135</v>
      </c>
      <c r="P44" s="44">
        <f t="shared" si="5"/>
        <v>3650366</v>
      </c>
      <c r="Q44" s="44">
        <f t="shared" si="5"/>
        <v>3075032</v>
      </c>
      <c r="R44" s="44">
        <f t="shared" si="5"/>
        <v>738385</v>
      </c>
      <c r="S44" s="44">
        <f t="shared" si="5"/>
        <v>431230</v>
      </c>
      <c r="T44" s="45">
        <f t="shared" si="5"/>
        <v>0</v>
      </c>
      <c r="U44" s="45">
        <f t="shared" si="5"/>
        <v>0</v>
      </c>
      <c r="V44" s="45">
        <f t="shared" si="5"/>
        <v>0</v>
      </c>
      <c r="W44" s="45">
        <f t="shared" si="5"/>
        <v>0</v>
      </c>
      <c r="X44" s="45">
        <f t="shared" si="5"/>
        <v>0</v>
      </c>
      <c r="Y44" s="45">
        <f t="shared" si="5"/>
        <v>0</v>
      </c>
      <c r="Z44" s="45">
        <f t="shared" si="5"/>
        <v>0</v>
      </c>
      <c r="AA44" s="45">
        <f t="shared" si="5"/>
        <v>0</v>
      </c>
      <c r="AB44" s="45">
        <f t="shared" si="5"/>
        <v>0</v>
      </c>
      <c r="AC44" s="45">
        <f t="shared" si="5"/>
        <v>0</v>
      </c>
      <c r="AD44" s="45">
        <f t="shared" si="5"/>
        <v>0</v>
      </c>
      <c r="AE44" s="45">
        <f t="shared" si="5"/>
        <v>0</v>
      </c>
      <c r="AF44" s="45">
        <f t="shared" si="5"/>
        <v>0</v>
      </c>
      <c r="AG44" s="45">
        <f t="shared" si="5"/>
        <v>0</v>
      </c>
      <c r="AH44" s="45">
        <f t="shared" si="5"/>
        <v>0</v>
      </c>
      <c r="AI44" s="45">
        <f t="shared" si="5"/>
        <v>0</v>
      </c>
      <c r="AJ44" s="45">
        <f t="shared" si="5"/>
        <v>0</v>
      </c>
      <c r="AK44" s="45">
        <f t="shared" si="5"/>
        <v>0</v>
      </c>
      <c r="AL44" s="42">
        <f t="shared" si="5"/>
        <v>0</v>
      </c>
    </row>
    <row r="45" spans="1:253" s="60" customFormat="1" ht="30" outlineLevel="2">
      <c r="A45" s="36" t="s">
        <v>15</v>
      </c>
      <c r="B45" s="47" t="s">
        <v>76</v>
      </c>
      <c r="C45" s="48"/>
      <c r="D45" s="49" t="s">
        <v>77</v>
      </c>
      <c r="E45" s="50">
        <f>'[1]Zał.1_WPF_bazowy'!E42</f>
        <v>17909426</v>
      </c>
      <c r="F45" s="51">
        <f>'[1]Zał.1_WPF_bazowy'!F42</f>
        <v>12917619</v>
      </c>
      <c r="G45" s="51">
        <f>'[1]Zał.1_WPF_bazowy'!G42</f>
        <v>4264034</v>
      </c>
      <c r="H45" s="52">
        <v>4192033.56</v>
      </c>
      <c r="I45" s="53">
        <f>+'[1]Zał.1_WPF_bazowy'!I42</f>
        <v>3540386</v>
      </c>
      <c r="J45" s="54">
        <f>+'[1]Zał.1_WPF_bazowy'!J42+50000</f>
        <v>4695661</v>
      </c>
      <c r="K45" s="54">
        <f>+'[1]Zał.1_WPF_bazowy'!K42+277900</f>
        <v>4923561</v>
      </c>
      <c r="L45" s="54">
        <f>+'[1]Zał.1_WPF_bazowy'!L42+277900</f>
        <v>4923559</v>
      </c>
      <c r="M45" s="54">
        <f>+'[1]Zał.1_WPF_bazowy'!M42+277900</f>
        <v>4658343</v>
      </c>
      <c r="N45" s="54">
        <f>+'[1]Zał.1_WPF_bazowy'!N42+277900</f>
        <v>4528410</v>
      </c>
      <c r="O45" s="54">
        <f>+'[1]Zał.1_WPF_bazowy'!O42+277900</f>
        <v>3692135</v>
      </c>
      <c r="P45" s="54">
        <f>+'[1]Zał.1_WPF_bazowy'!P42+277900</f>
        <v>3650366</v>
      </c>
      <c r="Q45" s="54">
        <f>+'[1]Zał.1_WPF_bazowy'!Q42+277900</f>
        <v>3075032</v>
      </c>
      <c r="R45" s="54">
        <f>+'[1]Zał.1_WPF_bazowy'!R42+277900</f>
        <v>738385</v>
      </c>
      <c r="S45" s="54">
        <f>+'[1]Zał.1_WPF_bazowy'!S42+277800</f>
        <v>431230</v>
      </c>
      <c r="T45" s="55">
        <f>+'[1]Zał.1_WPF_bazowy'!T42</f>
        <v>0</v>
      </c>
      <c r="U45" s="55">
        <f>+'[1]Zał.1_WPF_bazowy'!U42</f>
        <v>0</v>
      </c>
      <c r="V45" s="55">
        <f>+'[1]Zał.1_WPF_bazowy'!V42</f>
        <v>0</v>
      </c>
      <c r="W45" s="55">
        <f>+'[1]Zał.1_WPF_bazowy'!W42</f>
        <v>0</v>
      </c>
      <c r="X45" s="55">
        <f>+'[1]Zał.1_WPF_bazowy'!X42</f>
        <v>0</v>
      </c>
      <c r="Y45" s="55">
        <f>+'[1]Zał.1_WPF_bazowy'!Y42</f>
        <v>0</v>
      </c>
      <c r="Z45" s="55">
        <f>+'[1]Zał.1_WPF_bazowy'!Z42</f>
        <v>0</v>
      </c>
      <c r="AA45" s="55">
        <f>+'[1]Zał.1_WPF_bazowy'!AA42</f>
        <v>0</v>
      </c>
      <c r="AB45" s="55">
        <f>+'[1]Zał.1_WPF_bazowy'!AB42</f>
        <v>0</v>
      </c>
      <c r="AC45" s="55">
        <f>+'[1]Zał.1_WPF_bazowy'!AC42</f>
        <v>0</v>
      </c>
      <c r="AD45" s="55">
        <f>+'[1]Zał.1_WPF_bazowy'!AD42</f>
        <v>0</v>
      </c>
      <c r="AE45" s="55">
        <f>+'[1]Zał.1_WPF_bazowy'!AE42</f>
        <v>0</v>
      </c>
      <c r="AF45" s="55">
        <f>+'[1]Zał.1_WPF_bazowy'!AF42</f>
        <v>0</v>
      </c>
      <c r="AG45" s="55">
        <f>+'[1]Zał.1_WPF_bazowy'!AG42</f>
        <v>0</v>
      </c>
      <c r="AH45" s="55">
        <f>+'[1]Zał.1_WPF_bazowy'!AH42</f>
        <v>0</v>
      </c>
      <c r="AI45" s="55">
        <f>+'[1]Zał.1_WPF_bazowy'!AI42</f>
        <v>0</v>
      </c>
      <c r="AJ45" s="55">
        <f>+'[1]Zał.1_WPF_bazowy'!AJ42</f>
        <v>0</v>
      </c>
      <c r="AK45" s="55">
        <f>+'[1]Zał.1_WPF_bazowy'!AK42</f>
        <v>0</v>
      </c>
      <c r="AL45" s="56">
        <f>+'[1]Zał.1_WPF_bazowy'!AL42</f>
        <v>0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59" customFormat="1" ht="45" outlineLevel="2">
      <c r="A46" s="36" t="s">
        <v>15</v>
      </c>
      <c r="B46" s="47" t="s">
        <v>78</v>
      </c>
      <c r="C46" s="48" t="s">
        <v>79</v>
      </c>
      <c r="D46" s="57" t="s">
        <v>80</v>
      </c>
      <c r="E46" s="50">
        <f>'[1]Zał.1_WPF_bazowy'!E43</f>
        <v>0</v>
      </c>
      <c r="F46" s="51">
        <f>'[1]Zał.1_WPF_bazowy'!F43</f>
        <v>0</v>
      </c>
      <c r="G46" s="51">
        <f>'[1]Zał.1_WPF_bazowy'!G43</f>
        <v>0</v>
      </c>
      <c r="H46" s="63">
        <f aca="true" t="shared" si="6" ref="H46:AL46">+H47+H48+H49</f>
        <v>0</v>
      </c>
      <c r="I46" s="64">
        <f t="shared" si="6"/>
        <v>0</v>
      </c>
      <c r="J46" s="65">
        <f t="shared" si="6"/>
        <v>0</v>
      </c>
      <c r="K46" s="65">
        <f t="shared" si="6"/>
        <v>0</v>
      </c>
      <c r="L46" s="65">
        <f t="shared" si="6"/>
        <v>0</v>
      </c>
      <c r="M46" s="65">
        <f t="shared" si="6"/>
        <v>0</v>
      </c>
      <c r="N46" s="65">
        <f t="shared" si="6"/>
        <v>0</v>
      </c>
      <c r="O46" s="65">
        <f t="shared" si="6"/>
        <v>0</v>
      </c>
      <c r="P46" s="65">
        <f t="shared" si="6"/>
        <v>0</v>
      </c>
      <c r="Q46" s="65">
        <f t="shared" si="6"/>
        <v>0</v>
      </c>
      <c r="R46" s="65">
        <f t="shared" si="6"/>
        <v>0</v>
      </c>
      <c r="S46" s="65">
        <f t="shared" si="6"/>
        <v>0</v>
      </c>
      <c r="T46" s="66">
        <f t="shared" si="6"/>
        <v>0</v>
      </c>
      <c r="U46" s="66">
        <f t="shared" si="6"/>
        <v>0</v>
      </c>
      <c r="V46" s="66">
        <f t="shared" si="6"/>
        <v>0</v>
      </c>
      <c r="W46" s="66">
        <f t="shared" si="6"/>
        <v>0</v>
      </c>
      <c r="X46" s="66">
        <f t="shared" si="6"/>
        <v>0</v>
      </c>
      <c r="Y46" s="66">
        <f t="shared" si="6"/>
        <v>0</v>
      </c>
      <c r="Z46" s="66">
        <f t="shared" si="6"/>
        <v>0</v>
      </c>
      <c r="AA46" s="66">
        <f t="shared" si="6"/>
        <v>0</v>
      </c>
      <c r="AB46" s="66">
        <f t="shared" si="6"/>
        <v>0</v>
      </c>
      <c r="AC46" s="66">
        <f t="shared" si="6"/>
        <v>0</v>
      </c>
      <c r="AD46" s="66">
        <f t="shared" si="6"/>
        <v>0</v>
      </c>
      <c r="AE46" s="66">
        <f t="shared" si="6"/>
        <v>0</v>
      </c>
      <c r="AF46" s="66">
        <f t="shared" si="6"/>
        <v>0</v>
      </c>
      <c r="AG46" s="66">
        <f t="shared" si="6"/>
        <v>0</v>
      </c>
      <c r="AH46" s="66">
        <f t="shared" si="6"/>
        <v>0</v>
      </c>
      <c r="AI46" s="66">
        <f t="shared" si="6"/>
        <v>0</v>
      </c>
      <c r="AJ46" s="66">
        <f t="shared" si="6"/>
        <v>0</v>
      </c>
      <c r="AK46" s="66">
        <f t="shared" si="6"/>
        <v>0</v>
      </c>
      <c r="AL46" s="63">
        <f t="shared" si="6"/>
        <v>0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38" ht="30" outlineLevel="2">
      <c r="A47" s="36" t="s">
        <v>15</v>
      </c>
      <c r="B47" s="47" t="s">
        <v>81</v>
      </c>
      <c r="C47" s="48"/>
      <c r="D47" s="58" t="s">
        <v>82</v>
      </c>
      <c r="E47" s="50">
        <f>'[1]Zał.1_WPF_bazowy'!E44</f>
        <v>0</v>
      </c>
      <c r="F47" s="51">
        <f>'[1]Zał.1_WPF_bazowy'!F44</f>
        <v>0</v>
      </c>
      <c r="G47" s="51">
        <f>'[1]Zał.1_WPF_bazowy'!G44</f>
        <v>0</v>
      </c>
      <c r="H47" s="52">
        <f>'[1]Zał.1_WPF_bazowy'!H44</f>
        <v>0</v>
      </c>
      <c r="I47" s="53">
        <f>+'[1]Zał.1_WPF_bazowy'!I44</f>
        <v>0</v>
      </c>
      <c r="J47" s="54">
        <f>+'[1]Zał.1_WPF_bazowy'!J44</f>
        <v>0</v>
      </c>
      <c r="K47" s="54">
        <f>+'[1]Zał.1_WPF_bazowy'!K44</f>
        <v>0</v>
      </c>
      <c r="L47" s="54">
        <f>+'[1]Zał.1_WPF_bazowy'!L44</f>
        <v>0</v>
      </c>
      <c r="M47" s="54">
        <f>+'[1]Zał.1_WPF_bazowy'!M44</f>
        <v>0</v>
      </c>
      <c r="N47" s="54">
        <f>+'[1]Zał.1_WPF_bazowy'!N44</f>
        <v>0</v>
      </c>
      <c r="O47" s="54">
        <f>+'[1]Zał.1_WPF_bazowy'!O44</f>
        <v>0</v>
      </c>
      <c r="P47" s="54">
        <f>+'[1]Zał.1_WPF_bazowy'!P44</f>
        <v>0</v>
      </c>
      <c r="Q47" s="54">
        <f>+'[1]Zał.1_WPF_bazowy'!Q44</f>
        <v>0</v>
      </c>
      <c r="R47" s="54">
        <f>+'[1]Zał.1_WPF_bazowy'!R44</f>
        <v>0</v>
      </c>
      <c r="S47" s="54">
        <f>+'[1]Zał.1_WPF_bazowy'!S44</f>
        <v>0</v>
      </c>
      <c r="T47" s="55">
        <f>+'[1]Zał.1_WPF_bazowy'!T44</f>
        <v>0</v>
      </c>
      <c r="U47" s="55">
        <f>+'[1]Zał.1_WPF_bazowy'!U44</f>
        <v>0</v>
      </c>
      <c r="V47" s="55">
        <f>+'[1]Zał.1_WPF_bazowy'!V44</f>
        <v>0</v>
      </c>
      <c r="W47" s="55">
        <f>+'[1]Zał.1_WPF_bazowy'!W44</f>
        <v>0</v>
      </c>
      <c r="X47" s="55">
        <f>+'[1]Zał.1_WPF_bazowy'!X44</f>
        <v>0</v>
      </c>
      <c r="Y47" s="55">
        <f>+'[1]Zał.1_WPF_bazowy'!Y44</f>
        <v>0</v>
      </c>
      <c r="Z47" s="55">
        <f>+'[1]Zał.1_WPF_bazowy'!Z44</f>
        <v>0</v>
      </c>
      <c r="AA47" s="55">
        <f>+'[1]Zał.1_WPF_bazowy'!AA44</f>
        <v>0</v>
      </c>
      <c r="AB47" s="55">
        <f>+'[1]Zał.1_WPF_bazowy'!AB44</f>
        <v>0</v>
      </c>
      <c r="AC47" s="55">
        <f>+'[1]Zał.1_WPF_bazowy'!AC44</f>
        <v>0</v>
      </c>
      <c r="AD47" s="55">
        <f>+'[1]Zał.1_WPF_bazowy'!AD44</f>
        <v>0</v>
      </c>
      <c r="AE47" s="55">
        <f>+'[1]Zał.1_WPF_bazowy'!AE44</f>
        <v>0</v>
      </c>
      <c r="AF47" s="55">
        <f>+'[1]Zał.1_WPF_bazowy'!AF44</f>
        <v>0</v>
      </c>
      <c r="AG47" s="55">
        <f>+'[1]Zał.1_WPF_bazowy'!AG44</f>
        <v>0</v>
      </c>
      <c r="AH47" s="55">
        <f>+'[1]Zał.1_WPF_bazowy'!AH44</f>
        <v>0</v>
      </c>
      <c r="AI47" s="55">
        <f>+'[1]Zał.1_WPF_bazowy'!AI44</f>
        <v>0</v>
      </c>
      <c r="AJ47" s="55">
        <f>+'[1]Zał.1_WPF_bazowy'!AJ44</f>
        <v>0</v>
      </c>
      <c r="AK47" s="55">
        <f>+'[1]Zał.1_WPF_bazowy'!AK44</f>
        <v>0</v>
      </c>
      <c r="AL47" s="56">
        <f>+'[1]Zał.1_WPF_bazowy'!AL44</f>
        <v>0</v>
      </c>
    </row>
    <row r="48" spans="1:38" ht="30" outlineLevel="2">
      <c r="A48" s="36" t="s">
        <v>15</v>
      </c>
      <c r="B48" s="47" t="s">
        <v>83</v>
      </c>
      <c r="C48" s="48"/>
      <c r="D48" s="58" t="s">
        <v>84</v>
      </c>
      <c r="E48" s="50">
        <f>'[1]Zał.1_WPF_bazowy'!E45</f>
        <v>0</v>
      </c>
      <c r="F48" s="51">
        <f>'[1]Zał.1_WPF_bazowy'!F45</f>
        <v>0</v>
      </c>
      <c r="G48" s="51">
        <f>'[1]Zał.1_WPF_bazowy'!G45</f>
        <v>0</v>
      </c>
      <c r="H48" s="52">
        <f>'[1]Zał.1_WPF_bazowy'!H45</f>
        <v>0</v>
      </c>
      <c r="I48" s="53">
        <f>+'[1]Zał.1_WPF_bazowy'!I45</f>
        <v>0</v>
      </c>
      <c r="J48" s="54">
        <f>+'[1]Zał.1_WPF_bazowy'!J45</f>
        <v>0</v>
      </c>
      <c r="K48" s="54">
        <f>+'[1]Zał.1_WPF_bazowy'!K45</f>
        <v>0</v>
      </c>
      <c r="L48" s="54">
        <f>+'[1]Zał.1_WPF_bazowy'!L45</f>
        <v>0</v>
      </c>
      <c r="M48" s="54">
        <f>+'[1]Zał.1_WPF_bazowy'!M45</f>
        <v>0</v>
      </c>
      <c r="N48" s="54">
        <f>+'[1]Zał.1_WPF_bazowy'!N45</f>
        <v>0</v>
      </c>
      <c r="O48" s="54">
        <f>+'[1]Zał.1_WPF_bazowy'!O45</f>
        <v>0</v>
      </c>
      <c r="P48" s="54">
        <f>+'[1]Zał.1_WPF_bazowy'!P45</f>
        <v>0</v>
      </c>
      <c r="Q48" s="54">
        <f>+'[1]Zał.1_WPF_bazowy'!Q45</f>
        <v>0</v>
      </c>
      <c r="R48" s="54">
        <f>+'[1]Zał.1_WPF_bazowy'!R45</f>
        <v>0</v>
      </c>
      <c r="S48" s="54">
        <f>+'[1]Zał.1_WPF_bazowy'!S45</f>
        <v>0</v>
      </c>
      <c r="T48" s="55">
        <f>+'[1]Zał.1_WPF_bazowy'!T45</f>
        <v>0</v>
      </c>
      <c r="U48" s="55">
        <f>+'[1]Zał.1_WPF_bazowy'!U45</f>
        <v>0</v>
      </c>
      <c r="V48" s="55">
        <f>+'[1]Zał.1_WPF_bazowy'!V45</f>
        <v>0</v>
      </c>
      <c r="W48" s="55">
        <f>+'[1]Zał.1_WPF_bazowy'!W45</f>
        <v>0</v>
      </c>
      <c r="X48" s="55">
        <f>+'[1]Zał.1_WPF_bazowy'!X45</f>
        <v>0</v>
      </c>
      <c r="Y48" s="55">
        <f>+'[1]Zał.1_WPF_bazowy'!Y45</f>
        <v>0</v>
      </c>
      <c r="Z48" s="55">
        <f>+'[1]Zał.1_WPF_bazowy'!Z45</f>
        <v>0</v>
      </c>
      <c r="AA48" s="55">
        <f>+'[1]Zał.1_WPF_bazowy'!AA45</f>
        <v>0</v>
      </c>
      <c r="AB48" s="55">
        <f>+'[1]Zał.1_WPF_bazowy'!AB45</f>
        <v>0</v>
      </c>
      <c r="AC48" s="55">
        <f>+'[1]Zał.1_WPF_bazowy'!AC45</f>
        <v>0</v>
      </c>
      <c r="AD48" s="55">
        <f>+'[1]Zał.1_WPF_bazowy'!AD45</f>
        <v>0</v>
      </c>
      <c r="AE48" s="55">
        <f>+'[1]Zał.1_WPF_bazowy'!AE45</f>
        <v>0</v>
      </c>
      <c r="AF48" s="55">
        <f>+'[1]Zał.1_WPF_bazowy'!AF45</f>
        <v>0</v>
      </c>
      <c r="AG48" s="55">
        <f>+'[1]Zał.1_WPF_bazowy'!AG45</f>
        <v>0</v>
      </c>
      <c r="AH48" s="55">
        <f>+'[1]Zał.1_WPF_bazowy'!AH45</f>
        <v>0</v>
      </c>
      <c r="AI48" s="55">
        <f>+'[1]Zał.1_WPF_bazowy'!AI45</f>
        <v>0</v>
      </c>
      <c r="AJ48" s="55">
        <f>+'[1]Zał.1_WPF_bazowy'!AJ45</f>
        <v>0</v>
      </c>
      <c r="AK48" s="55">
        <f>+'[1]Zał.1_WPF_bazowy'!AK45</f>
        <v>0</v>
      </c>
      <c r="AL48" s="56">
        <f>+'[1]Zał.1_WPF_bazowy'!AL45</f>
        <v>0</v>
      </c>
    </row>
    <row r="49" spans="1:38" ht="30" outlineLevel="2">
      <c r="A49" s="36" t="s">
        <v>15</v>
      </c>
      <c r="B49" s="47" t="s">
        <v>85</v>
      </c>
      <c r="C49" s="48"/>
      <c r="D49" s="58" t="s">
        <v>86</v>
      </c>
      <c r="E49" s="50">
        <f>'[1]Zał.1_WPF_bazowy'!E46</f>
        <v>0</v>
      </c>
      <c r="F49" s="51">
        <f>'[1]Zał.1_WPF_bazowy'!F46</f>
        <v>0</v>
      </c>
      <c r="G49" s="51">
        <f>'[1]Zał.1_WPF_bazowy'!G46</f>
        <v>0</v>
      </c>
      <c r="H49" s="52">
        <f>'[1]Zał.1_WPF_bazowy'!H46</f>
        <v>0</v>
      </c>
      <c r="I49" s="53">
        <f>+'[1]Zał.1_WPF_bazowy'!I46</f>
        <v>0</v>
      </c>
      <c r="J49" s="54">
        <f>+'[1]Zał.1_WPF_bazowy'!J46</f>
        <v>0</v>
      </c>
      <c r="K49" s="54">
        <f>+'[1]Zał.1_WPF_bazowy'!K46</f>
        <v>0</v>
      </c>
      <c r="L49" s="54">
        <f>+'[1]Zał.1_WPF_bazowy'!L46</f>
        <v>0</v>
      </c>
      <c r="M49" s="54">
        <f>+'[1]Zał.1_WPF_bazowy'!M46</f>
        <v>0</v>
      </c>
      <c r="N49" s="54">
        <f>+'[1]Zał.1_WPF_bazowy'!N46</f>
        <v>0</v>
      </c>
      <c r="O49" s="54">
        <f>+'[1]Zał.1_WPF_bazowy'!O46</f>
        <v>0</v>
      </c>
      <c r="P49" s="54">
        <f>+'[1]Zał.1_WPF_bazowy'!P46</f>
        <v>0</v>
      </c>
      <c r="Q49" s="54">
        <f>+'[1]Zał.1_WPF_bazowy'!Q46</f>
        <v>0</v>
      </c>
      <c r="R49" s="54">
        <f>+'[1]Zał.1_WPF_bazowy'!R46</f>
        <v>0</v>
      </c>
      <c r="S49" s="54">
        <f>+'[1]Zał.1_WPF_bazowy'!S46</f>
        <v>0</v>
      </c>
      <c r="T49" s="55">
        <f>+'[1]Zał.1_WPF_bazowy'!T46</f>
        <v>0</v>
      </c>
      <c r="U49" s="55">
        <f>+'[1]Zał.1_WPF_bazowy'!U46</f>
        <v>0</v>
      </c>
      <c r="V49" s="55">
        <f>+'[1]Zał.1_WPF_bazowy'!V46</f>
        <v>0</v>
      </c>
      <c r="W49" s="55">
        <f>+'[1]Zał.1_WPF_bazowy'!W46</f>
        <v>0</v>
      </c>
      <c r="X49" s="55">
        <f>+'[1]Zał.1_WPF_bazowy'!X46</f>
        <v>0</v>
      </c>
      <c r="Y49" s="55">
        <f>+'[1]Zał.1_WPF_bazowy'!Y46</f>
        <v>0</v>
      </c>
      <c r="Z49" s="55">
        <f>+'[1]Zał.1_WPF_bazowy'!Z46</f>
        <v>0</v>
      </c>
      <c r="AA49" s="55">
        <f>+'[1]Zał.1_WPF_bazowy'!AA46</f>
        <v>0</v>
      </c>
      <c r="AB49" s="55">
        <f>+'[1]Zał.1_WPF_bazowy'!AB46</f>
        <v>0</v>
      </c>
      <c r="AC49" s="55">
        <f>+'[1]Zał.1_WPF_bazowy'!AC46</f>
        <v>0</v>
      </c>
      <c r="AD49" s="55">
        <f>+'[1]Zał.1_WPF_bazowy'!AD46</f>
        <v>0</v>
      </c>
      <c r="AE49" s="55">
        <f>+'[1]Zał.1_WPF_bazowy'!AE46</f>
        <v>0</v>
      </c>
      <c r="AF49" s="55">
        <f>+'[1]Zał.1_WPF_bazowy'!AF46</f>
        <v>0</v>
      </c>
      <c r="AG49" s="55">
        <f>+'[1]Zał.1_WPF_bazowy'!AG46</f>
        <v>0</v>
      </c>
      <c r="AH49" s="55">
        <f>+'[1]Zał.1_WPF_bazowy'!AH46</f>
        <v>0</v>
      </c>
      <c r="AI49" s="55">
        <f>+'[1]Zał.1_WPF_bazowy'!AI46</f>
        <v>0</v>
      </c>
      <c r="AJ49" s="55">
        <f>+'[1]Zał.1_WPF_bazowy'!AJ46</f>
        <v>0</v>
      </c>
      <c r="AK49" s="55">
        <f>+'[1]Zał.1_WPF_bazowy'!AK46</f>
        <v>0</v>
      </c>
      <c r="AL49" s="56">
        <f>+'[1]Zał.1_WPF_bazowy'!AL46</f>
        <v>0</v>
      </c>
    </row>
    <row r="50" spans="1:38" ht="15" outlineLevel="2">
      <c r="A50" s="36"/>
      <c r="B50" s="47" t="s">
        <v>87</v>
      </c>
      <c r="C50" s="48"/>
      <c r="D50" s="49" t="s">
        <v>88</v>
      </c>
      <c r="E50" s="50">
        <f>'[1]Zał.1_WPF_bazowy'!E47</f>
        <v>150000</v>
      </c>
      <c r="F50" s="51">
        <f>'[1]Zał.1_WPF_bazowy'!F47</f>
        <v>0</v>
      </c>
      <c r="G50" s="51">
        <f>'[1]Zał.1_WPF_bazowy'!G47</f>
        <v>0</v>
      </c>
      <c r="H50" s="52">
        <f>'[1]Zał.1_WPF_bazowy'!H47</f>
        <v>0</v>
      </c>
      <c r="I50" s="53">
        <f>+'[1]Zał.1_WPF_bazowy'!I47</f>
        <v>0</v>
      </c>
      <c r="J50" s="54">
        <f>+'[1]Zał.1_WPF_bazowy'!J47</f>
        <v>0</v>
      </c>
      <c r="K50" s="54">
        <f>+'[1]Zał.1_WPF_bazowy'!K47</f>
        <v>0</v>
      </c>
      <c r="L50" s="54">
        <f>+'[1]Zał.1_WPF_bazowy'!L47</f>
        <v>0</v>
      </c>
      <c r="M50" s="54">
        <f>+'[1]Zał.1_WPF_bazowy'!M47</f>
        <v>0</v>
      </c>
      <c r="N50" s="54">
        <f>+'[1]Zał.1_WPF_bazowy'!N47</f>
        <v>0</v>
      </c>
      <c r="O50" s="54">
        <f>+'[1]Zał.1_WPF_bazowy'!O47</f>
        <v>0</v>
      </c>
      <c r="P50" s="54">
        <f>+'[1]Zał.1_WPF_bazowy'!P47</f>
        <v>0</v>
      </c>
      <c r="Q50" s="54">
        <f>+'[1]Zał.1_WPF_bazowy'!Q47</f>
        <v>0</v>
      </c>
      <c r="R50" s="54">
        <f>+'[1]Zał.1_WPF_bazowy'!R47</f>
        <v>0</v>
      </c>
      <c r="S50" s="54">
        <f>+'[1]Zał.1_WPF_bazowy'!S47</f>
        <v>0</v>
      </c>
      <c r="T50" s="55">
        <f>+'[1]Zał.1_WPF_bazowy'!T47</f>
        <v>0</v>
      </c>
      <c r="U50" s="55">
        <f>+'[1]Zał.1_WPF_bazowy'!U47</f>
        <v>0</v>
      </c>
      <c r="V50" s="55">
        <f>+'[1]Zał.1_WPF_bazowy'!V47</f>
        <v>0</v>
      </c>
      <c r="W50" s="55">
        <f>+'[1]Zał.1_WPF_bazowy'!W47</f>
        <v>0</v>
      </c>
      <c r="X50" s="55">
        <f>+'[1]Zał.1_WPF_bazowy'!X47</f>
        <v>0</v>
      </c>
      <c r="Y50" s="55">
        <f>+'[1]Zał.1_WPF_bazowy'!Y47</f>
        <v>0</v>
      </c>
      <c r="Z50" s="55">
        <f>+'[1]Zał.1_WPF_bazowy'!Z47</f>
        <v>0</v>
      </c>
      <c r="AA50" s="55">
        <f>+'[1]Zał.1_WPF_bazowy'!AA47</f>
        <v>0</v>
      </c>
      <c r="AB50" s="55">
        <f>+'[1]Zał.1_WPF_bazowy'!AB47</f>
        <v>0</v>
      </c>
      <c r="AC50" s="55">
        <f>+'[1]Zał.1_WPF_bazowy'!AC47</f>
        <v>0</v>
      </c>
      <c r="AD50" s="55">
        <f>+'[1]Zał.1_WPF_bazowy'!AD47</f>
        <v>0</v>
      </c>
      <c r="AE50" s="55">
        <f>+'[1]Zał.1_WPF_bazowy'!AE47</f>
        <v>0</v>
      </c>
      <c r="AF50" s="55">
        <f>+'[1]Zał.1_WPF_bazowy'!AF47</f>
        <v>0</v>
      </c>
      <c r="AG50" s="55">
        <f>+'[1]Zał.1_WPF_bazowy'!AG47</f>
        <v>0</v>
      </c>
      <c r="AH50" s="55">
        <f>+'[1]Zał.1_WPF_bazowy'!AH47</f>
        <v>0</v>
      </c>
      <c r="AI50" s="55">
        <f>+'[1]Zał.1_WPF_bazowy'!AI47</f>
        <v>0</v>
      </c>
      <c r="AJ50" s="55">
        <f>+'[1]Zał.1_WPF_bazowy'!AJ47</f>
        <v>0</v>
      </c>
      <c r="AK50" s="55">
        <f>+'[1]Zał.1_WPF_bazowy'!AK47</f>
        <v>0</v>
      </c>
      <c r="AL50" s="56">
        <f>+'[1]Zał.1_WPF_bazowy'!AL47</f>
        <v>0</v>
      </c>
    </row>
    <row r="51" spans="1:38" s="46" customFormat="1" ht="15" outlineLevel="1">
      <c r="A51" s="36" t="s">
        <v>15</v>
      </c>
      <c r="B51" s="37">
        <v>6</v>
      </c>
      <c r="C51" s="38"/>
      <c r="D51" s="39" t="s">
        <v>89</v>
      </c>
      <c r="E51" s="40">
        <f>'[1]Zał.1_WPF_bazowy'!E48</f>
        <v>36165098</v>
      </c>
      <c r="F51" s="41">
        <f>'[1]Zał.1_WPF_bazowy'!F48</f>
        <v>35151146</v>
      </c>
      <c r="G51" s="41">
        <f>'[1]Zał.1_WPF_bazowy'!G48</f>
        <v>34798975</v>
      </c>
      <c r="H51" s="67">
        <f>'[1]Zał.1_WPF_bazowy'!H48</f>
        <v>34798975</v>
      </c>
      <c r="I51" s="68">
        <f aca="true" t="shared" si="7" ref="I51:AL51">+IF(I13&lt;&gt;0,H51+I40-I45+(I108-H108)+I113,0)</f>
        <v>35316682</v>
      </c>
      <c r="J51" s="69">
        <f t="shared" si="7"/>
        <v>30621021</v>
      </c>
      <c r="K51" s="69">
        <f t="shared" si="7"/>
        <v>25697460</v>
      </c>
      <c r="L51" s="69">
        <f t="shared" si="7"/>
        <v>20773901</v>
      </c>
      <c r="M51" s="69">
        <f t="shared" si="7"/>
        <v>16115558</v>
      </c>
      <c r="N51" s="69">
        <f t="shared" si="7"/>
        <v>11587148</v>
      </c>
      <c r="O51" s="69">
        <f t="shared" si="7"/>
        <v>7895013</v>
      </c>
      <c r="P51" s="69">
        <f t="shared" si="7"/>
        <v>4244647</v>
      </c>
      <c r="Q51" s="69">
        <f t="shared" si="7"/>
        <v>1169615</v>
      </c>
      <c r="R51" s="69">
        <f t="shared" si="7"/>
        <v>431230</v>
      </c>
      <c r="S51" s="69">
        <f t="shared" si="7"/>
        <v>0</v>
      </c>
      <c r="T51" s="70">
        <f t="shared" si="7"/>
        <v>0</v>
      </c>
      <c r="U51" s="70">
        <f t="shared" si="7"/>
        <v>0</v>
      </c>
      <c r="V51" s="70">
        <f t="shared" si="7"/>
        <v>0</v>
      </c>
      <c r="W51" s="70">
        <f t="shared" si="7"/>
        <v>0</v>
      </c>
      <c r="X51" s="70">
        <f t="shared" si="7"/>
        <v>0</v>
      </c>
      <c r="Y51" s="70">
        <f t="shared" si="7"/>
        <v>0</v>
      </c>
      <c r="Z51" s="70">
        <f t="shared" si="7"/>
        <v>0</v>
      </c>
      <c r="AA51" s="70">
        <f t="shared" si="7"/>
        <v>0</v>
      </c>
      <c r="AB51" s="70">
        <f t="shared" si="7"/>
        <v>0</v>
      </c>
      <c r="AC51" s="70">
        <f t="shared" si="7"/>
        <v>0</v>
      </c>
      <c r="AD51" s="70">
        <f t="shared" si="7"/>
        <v>0</v>
      </c>
      <c r="AE51" s="70">
        <f t="shared" si="7"/>
        <v>0</v>
      </c>
      <c r="AF51" s="70">
        <f t="shared" si="7"/>
        <v>0</v>
      </c>
      <c r="AG51" s="70">
        <f t="shared" si="7"/>
        <v>0</v>
      </c>
      <c r="AH51" s="70">
        <f t="shared" si="7"/>
        <v>0</v>
      </c>
      <c r="AI51" s="70">
        <f t="shared" si="7"/>
        <v>0</v>
      </c>
      <c r="AJ51" s="70">
        <f t="shared" si="7"/>
        <v>0</v>
      </c>
      <c r="AK51" s="70">
        <f t="shared" si="7"/>
        <v>0</v>
      </c>
      <c r="AL51" s="71">
        <f t="shared" si="7"/>
        <v>0</v>
      </c>
    </row>
    <row r="52" spans="1:38" s="46" customFormat="1" ht="42.75" outlineLevel="1">
      <c r="A52" s="36"/>
      <c r="B52" s="37">
        <v>7</v>
      </c>
      <c r="C52" s="38"/>
      <c r="D52" s="39" t="s">
        <v>90</v>
      </c>
      <c r="E52" s="40">
        <f>'[1]Zał.1_WPF_bazowy'!E49</f>
        <v>0</v>
      </c>
      <c r="F52" s="41">
        <f>'[1]Zał.1_WPF_bazowy'!F49</f>
        <v>0</v>
      </c>
      <c r="G52" s="41">
        <f>'[1]Zał.1_WPF_bazowy'!G49</f>
        <v>0</v>
      </c>
      <c r="H52" s="67">
        <f>'[1]Zał.1_WPF_bazowy'!H49</f>
        <v>0</v>
      </c>
      <c r="I52" s="72">
        <f>+'[1]Zał.1_WPF_bazowy'!I49</f>
        <v>0</v>
      </c>
      <c r="J52" s="73">
        <f>+'[1]Zał.1_WPF_bazowy'!J49</f>
        <v>0</v>
      </c>
      <c r="K52" s="73">
        <f>+'[1]Zał.1_WPF_bazowy'!K49</f>
        <v>0</v>
      </c>
      <c r="L52" s="73">
        <f>+'[1]Zał.1_WPF_bazowy'!L49</f>
        <v>0</v>
      </c>
      <c r="M52" s="73">
        <f>+'[1]Zał.1_WPF_bazowy'!M49</f>
        <v>0</v>
      </c>
      <c r="N52" s="73">
        <f>+'[1]Zał.1_WPF_bazowy'!N49</f>
        <v>0</v>
      </c>
      <c r="O52" s="73">
        <f>+'[1]Zał.1_WPF_bazowy'!O49</f>
        <v>0</v>
      </c>
      <c r="P52" s="73">
        <f>+'[1]Zał.1_WPF_bazowy'!P49</f>
        <v>0</v>
      </c>
      <c r="Q52" s="73">
        <f>+'[1]Zał.1_WPF_bazowy'!Q49</f>
        <v>0</v>
      </c>
      <c r="R52" s="73">
        <f>+'[1]Zał.1_WPF_bazowy'!R49</f>
        <v>0</v>
      </c>
      <c r="S52" s="73">
        <f>+'[1]Zał.1_WPF_bazowy'!S49</f>
        <v>0</v>
      </c>
      <c r="T52" s="74">
        <f>+'[1]Zał.1_WPF_bazowy'!T49</f>
        <v>0</v>
      </c>
      <c r="U52" s="74">
        <f>+'[1]Zał.1_WPF_bazowy'!U49</f>
        <v>0</v>
      </c>
      <c r="V52" s="74">
        <f>+'[1]Zał.1_WPF_bazowy'!V49</f>
        <v>0</v>
      </c>
      <c r="W52" s="74">
        <f>+'[1]Zał.1_WPF_bazowy'!W49</f>
        <v>0</v>
      </c>
      <c r="X52" s="74">
        <f>+'[1]Zał.1_WPF_bazowy'!X49</f>
        <v>0</v>
      </c>
      <c r="Y52" s="74">
        <f>+'[1]Zał.1_WPF_bazowy'!Y49</f>
        <v>0</v>
      </c>
      <c r="Z52" s="74">
        <f>+'[1]Zał.1_WPF_bazowy'!Z49</f>
        <v>0</v>
      </c>
      <c r="AA52" s="74">
        <f>+'[1]Zał.1_WPF_bazowy'!AA49</f>
        <v>0</v>
      </c>
      <c r="AB52" s="74">
        <f>+'[1]Zał.1_WPF_bazowy'!AB49</f>
        <v>0</v>
      </c>
      <c r="AC52" s="74">
        <f>+'[1]Zał.1_WPF_bazowy'!AC49</f>
        <v>0</v>
      </c>
      <c r="AD52" s="74">
        <f>+'[1]Zał.1_WPF_bazowy'!AD49</f>
        <v>0</v>
      </c>
      <c r="AE52" s="74">
        <f>+'[1]Zał.1_WPF_bazowy'!AE49</f>
        <v>0</v>
      </c>
      <c r="AF52" s="74">
        <f>+'[1]Zał.1_WPF_bazowy'!AF49</f>
        <v>0</v>
      </c>
      <c r="AG52" s="74">
        <f>+'[1]Zał.1_WPF_bazowy'!AG49</f>
        <v>0</v>
      </c>
      <c r="AH52" s="74">
        <f>+'[1]Zał.1_WPF_bazowy'!AH49</f>
        <v>0</v>
      </c>
      <c r="AI52" s="74">
        <f>+'[1]Zał.1_WPF_bazowy'!AI49</f>
        <v>0</v>
      </c>
      <c r="AJ52" s="74">
        <f>+'[1]Zał.1_WPF_bazowy'!AJ49</f>
        <v>0</v>
      </c>
      <c r="AK52" s="74">
        <f>+'[1]Zał.1_WPF_bazowy'!AK49</f>
        <v>0</v>
      </c>
      <c r="AL52" s="75">
        <f>+'[1]Zał.1_WPF_bazowy'!AL49</f>
        <v>0</v>
      </c>
    </row>
    <row r="53" spans="1:38" s="46" customFormat="1" ht="28.5" outlineLevel="1">
      <c r="A53" s="36"/>
      <c r="B53" s="37">
        <v>8</v>
      </c>
      <c r="C53" s="38"/>
      <c r="D53" s="39" t="s">
        <v>91</v>
      </c>
      <c r="E53" s="76" t="s">
        <v>15</v>
      </c>
      <c r="F53" s="77" t="s">
        <v>15</v>
      </c>
      <c r="G53" s="77" t="s">
        <v>15</v>
      </c>
      <c r="H53" s="78" t="s">
        <v>15</v>
      </c>
      <c r="I53" s="79" t="s">
        <v>15</v>
      </c>
      <c r="J53" s="80" t="s">
        <v>15</v>
      </c>
      <c r="K53" s="80" t="s">
        <v>15</v>
      </c>
      <c r="L53" s="80" t="s">
        <v>15</v>
      </c>
      <c r="M53" s="80" t="s">
        <v>15</v>
      </c>
      <c r="N53" s="80" t="s">
        <v>15</v>
      </c>
      <c r="O53" s="80" t="s">
        <v>15</v>
      </c>
      <c r="P53" s="80" t="s">
        <v>15</v>
      </c>
      <c r="Q53" s="80" t="s">
        <v>15</v>
      </c>
      <c r="R53" s="80" t="s">
        <v>15</v>
      </c>
      <c r="S53" s="80" t="s">
        <v>15</v>
      </c>
      <c r="T53" s="81" t="s">
        <v>15</v>
      </c>
      <c r="U53" s="81" t="s">
        <v>15</v>
      </c>
      <c r="V53" s="81" t="s">
        <v>15</v>
      </c>
      <c r="W53" s="81" t="s">
        <v>15</v>
      </c>
      <c r="X53" s="81" t="s">
        <v>15</v>
      </c>
      <c r="Y53" s="81" t="s">
        <v>15</v>
      </c>
      <c r="Z53" s="81" t="s">
        <v>15</v>
      </c>
      <c r="AA53" s="81" t="s">
        <v>15</v>
      </c>
      <c r="AB53" s="81" t="s">
        <v>15</v>
      </c>
      <c r="AC53" s="81" t="s">
        <v>15</v>
      </c>
      <c r="AD53" s="81" t="s">
        <v>15</v>
      </c>
      <c r="AE53" s="81" t="s">
        <v>15</v>
      </c>
      <c r="AF53" s="81" t="s">
        <v>15</v>
      </c>
      <c r="AG53" s="81" t="s">
        <v>15</v>
      </c>
      <c r="AH53" s="81" t="s">
        <v>15</v>
      </c>
      <c r="AI53" s="81" t="s">
        <v>15</v>
      </c>
      <c r="AJ53" s="81" t="s">
        <v>15</v>
      </c>
      <c r="AK53" s="81" t="s">
        <v>15</v>
      </c>
      <c r="AL53" s="82" t="s">
        <v>15</v>
      </c>
    </row>
    <row r="54" spans="1:38" ht="15" outlineLevel="2">
      <c r="A54" s="36"/>
      <c r="B54" s="47" t="s">
        <v>92</v>
      </c>
      <c r="C54" s="48" t="s">
        <v>93</v>
      </c>
      <c r="D54" s="49" t="s">
        <v>94</v>
      </c>
      <c r="E54" s="50">
        <f>'[1]Zał.1_WPF_bazowy'!E51</f>
        <v>4524599</v>
      </c>
      <c r="F54" s="51">
        <f>'[1]Zał.1_WPF_bazowy'!F51</f>
        <v>4866033</v>
      </c>
      <c r="G54" s="51">
        <f>'[1]Zał.1_WPF_bazowy'!G51</f>
        <v>2144999</v>
      </c>
      <c r="H54" s="63">
        <f aca="true" t="shared" si="8" ref="H54:AL54">+H14-H25</f>
        <v>6774148.0599999875</v>
      </c>
      <c r="I54" s="64">
        <f t="shared" si="8"/>
        <v>2049594</v>
      </c>
      <c r="J54" s="65">
        <f t="shared" si="8"/>
        <v>4732471</v>
      </c>
      <c r="K54" s="65">
        <f t="shared" si="8"/>
        <v>7419059</v>
      </c>
      <c r="L54" s="65">
        <f t="shared" si="8"/>
        <v>10283249</v>
      </c>
      <c r="M54" s="65">
        <f t="shared" si="8"/>
        <v>13168728</v>
      </c>
      <c r="N54" s="65">
        <f t="shared" si="8"/>
        <v>15746904</v>
      </c>
      <c r="O54" s="65">
        <f t="shared" si="8"/>
        <v>17634314</v>
      </c>
      <c r="P54" s="65">
        <f t="shared" si="8"/>
        <v>19443580</v>
      </c>
      <c r="Q54" s="65">
        <f t="shared" si="8"/>
        <v>21161822</v>
      </c>
      <c r="R54" s="65">
        <f t="shared" si="8"/>
        <v>22938940</v>
      </c>
      <c r="S54" s="65">
        <f t="shared" si="8"/>
        <v>24605770</v>
      </c>
      <c r="T54" s="66">
        <f t="shared" si="8"/>
        <v>0</v>
      </c>
      <c r="U54" s="66">
        <f t="shared" si="8"/>
        <v>0</v>
      </c>
      <c r="V54" s="66">
        <f t="shared" si="8"/>
        <v>0</v>
      </c>
      <c r="W54" s="66">
        <f t="shared" si="8"/>
        <v>0</v>
      </c>
      <c r="X54" s="66">
        <f t="shared" si="8"/>
        <v>0</v>
      </c>
      <c r="Y54" s="66">
        <f t="shared" si="8"/>
        <v>0</v>
      </c>
      <c r="Z54" s="66">
        <f t="shared" si="8"/>
        <v>0</v>
      </c>
      <c r="AA54" s="66">
        <f t="shared" si="8"/>
        <v>0</v>
      </c>
      <c r="AB54" s="66">
        <f t="shared" si="8"/>
        <v>0</v>
      </c>
      <c r="AC54" s="66">
        <f t="shared" si="8"/>
        <v>0</v>
      </c>
      <c r="AD54" s="66">
        <f t="shared" si="8"/>
        <v>0</v>
      </c>
      <c r="AE54" s="66">
        <f t="shared" si="8"/>
        <v>0</v>
      </c>
      <c r="AF54" s="66">
        <f t="shared" si="8"/>
        <v>0</v>
      </c>
      <c r="AG54" s="66">
        <f t="shared" si="8"/>
        <v>0</v>
      </c>
      <c r="AH54" s="66">
        <f t="shared" si="8"/>
        <v>0</v>
      </c>
      <c r="AI54" s="66">
        <f t="shared" si="8"/>
        <v>0</v>
      </c>
      <c r="AJ54" s="66">
        <f t="shared" si="8"/>
        <v>0</v>
      </c>
      <c r="AK54" s="66">
        <f t="shared" si="8"/>
        <v>0</v>
      </c>
      <c r="AL54" s="63">
        <f t="shared" si="8"/>
        <v>0</v>
      </c>
    </row>
    <row r="55" spans="1:38" ht="30" outlineLevel="2">
      <c r="A55" s="36"/>
      <c r="B55" s="47" t="s">
        <v>95</v>
      </c>
      <c r="C55" s="48" t="s">
        <v>96</v>
      </c>
      <c r="D55" s="49" t="s">
        <v>97</v>
      </c>
      <c r="E55" s="50">
        <f aca="true" t="shared" si="9" ref="E55:AL55">+IF(AND(E12&gt;=2013,E12&lt;=2015),+E14+E36+E38-(E25-E28),+E14+E36+E38-E25)</f>
        <v>5208456</v>
      </c>
      <c r="F55" s="51">
        <f t="shared" si="9"/>
        <v>6694014</v>
      </c>
      <c r="G55" s="51">
        <f t="shared" si="9"/>
        <v>3344601</v>
      </c>
      <c r="H55" s="63">
        <f t="shared" si="9"/>
        <v>7973750.0599999875</v>
      </c>
      <c r="I55" s="64">
        <f t="shared" si="9"/>
        <v>2049594</v>
      </c>
      <c r="J55" s="65">
        <f t="shared" si="9"/>
        <v>4732471</v>
      </c>
      <c r="K55" s="65">
        <f t="shared" si="9"/>
        <v>7419059</v>
      </c>
      <c r="L55" s="65">
        <f t="shared" si="9"/>
        <v>10283249</v>
      </c>
      <c r="M55" s="65">
        <f t="shared" si="9"/>
        <v>13168728</v>
      </c>
      <c r="N55" s="65">
        <f t="shared" si="9"/>
        <v>15746904</v>
      </c>
      <c r="O55" s="65">
        <f t="shared" si="9"/>
        <v>17634314</v>
      </c>
      <c r="P55" s="65">
        <f t="shared" si="9"/>
        <v>19443580</v>
      </c>
      <c r="Q55" s="65">
        <f t="shared" si="9"/>
        <v>21161822</v>
      </c>
      <c r="R55" s="65">
        <f t="shared" si="9"/>
        <v>22938940</v>
      </c>
      <c r="S55" s="65">
        <f t="shared" si="9"/>
        <v>24605770</v>
      </c>
      <c r="T55" s="66">
        <f t="shared" si="9"/>
        <v>0</v>
      </c>
      <c r="U55" s="66">
        <f t="shared" si="9"/>
        <v>0</v>
      </c>
      <c r="V55" s="66">
        <f t="shared" si="9"/>
        <v>0</v>
      </c>
      <c r="W55" s="66">
        <f t="shared" si="9"/>
        <v>0</v>
      </c>
      <c r="X55" s="66">
        <f t="shared" si="9"/>
        <v>0</v>
      </c>
      <c r="Y55" s="66">
        <f t="shared" si="9"/>
        <v>0</v>
      </c>
      <c r="Z55" s="66">
        <f t="shared" si="9"/>
        <v>0</v>
      </c>
      <c r="AA55" s="66">
        <f t="shared" si="9"/>
        <v>0</v>
      </c>
      <c r="AB55" s="66">
        <f t="shared" si="9"/>
        <v>0</v>
      </c>
      <c r="AC55" s="66">
        <f t="shared" si="9"/>
        <v>0</v>
      </c>
      <c r="AD55" s="66">
        <f t="shared" si="9"/>
        <v>0</v>
      </c>
      <c r="AE55" s="66">
        <f t="shared" si="9"/>
        <v>0</v>
      </c>
      <c r="AF55" s="66">
        <f t="shared" si="9"/>
        <v>0</v>
      </c>
      <c r="AG55" s="66">
        <f t="shared" si="9"/>
        <v>0</v>
      </c>
      <c r="AH55" s="66">
        <f t="shared" si="9"/>
        <v>0</v>
      </c>
      <c r="AI55" s="66">
        <f t="shared" si="9"/>
        <v>0</v>
      </c>
      <c r="AJ55" s="66">
        <f t="shared" si="9"/>
        <v>0</v>
      </c>
      <c r="AK55" s="66">
        <f t="shared" si="9"/>
        <v>0</v>
      </c>
      <c r="AL55" s="63">
        <f t="shared" si="9"/>
        <v>0</v>
      </c>
    </row>
    <row r="56" spans="1:38" s="46" customFormat="1" ht="15" outlineLevel="1">
      <c r="A56" s="36" t="s">
        <v>15</v>
      </c>
      <c r="B56" s="37">
        <v>9</v>
      </c>
      <c r="C56" s="38"/>
      <c r="D56" s="39" t="s">
        <v>98</v>
      </c>
      <c r="E56" s="76" t="s">
        <v>15</v>
      </c>
      <c r="F56" s="77" t="s">
        <v>15</v>
      </c>
      <c r="G56" s="77" t="s">
        <v>15</v>
      </c>
      <c r="H56" s="78" t="s">
        <v>15</v>
      </c>
      <c r="I56" s="79" t="s">
        <v>15</v>
      </c>
      <c r="J56" s="80" t="s">
        <v>15</v>
      </c>
      <c r="K56" s="80" t="s">
        <v>15</v>
      </c>
      <c r="L56" s="80" t="s">
        <v>15</v>
      </c>
      <c r="M56" s="80" t="s">
        <v>15</v>
      </c>
      <c r="N56" s="80" t="s">
        <v>15</v>
      </c>
      <c r="O56" s="80" t="s">
        <v>15</v>
      </c>
      <c r="P56" s="80" t="s">
        <v>15</v>
      </c>
      <c r="Q56" s="80" t="s">
        <v>15</v>
      </c>
      <c r="R56" s="80" t="s">
        <v>15</v>
      </c>
      <c r="S56" s="80" t="s">
        <v>15</v>
      </c>
      <c r="T56" s="81" t="s">
        <v>15</v>
      </c>
      <c r="U56" s="81" t="s">
        <v>15</v>
      </c>
      <c r="V56" s="81" t="s">
        <v>15</v>
      </c>
      <c r="W56" s="81" t="s">
        <v>15</v>
      </c>
      <c r="X56" s="81" t="s">
        <v>15</v>
      </c>
      <c r="Y56" s="81" t="s">
        <v>15</v>
      </c>
      <c r="Z56" s="81" t="s">
        <v>15</v>
      </c>
      <c r="AA56" s="81" t="s">
        <v>15</v>
      </c>
      <c r="AB56" s="81" t="s">
        <v>15</v>
      </c>
      <c r="AC56" s="81" t="s">
        <v>15</v>
      </c>
      <c r="AD56" s="81" t="s">
        <v>15</v>
      </c>
      <c r="AE56" s="81" t="s">
        <v>15</v>
      </c>
      <c r="AF56" s="81" t="s">
        <v>15</v>
      </c>
      <c r="AG56" s="81" t="s">
        <v>15</v>
      </c>
      <c r="AH56" s="81" t="s">
        <v>15</v>
      </c>
      <c r="AI56" s="81" t="s">
        <v>15</v>
      </c>
      <c r="AJ56" s="81" t="s">
        <v>15</v>
      </c>
      <c r="AK56" s="81" t="s">
        <v>15</v>
      </c>
      <c r="AL56" s="82" t="s">
        <v>15</v>
      </c>
    </row>
    <row r="57" spans="1:38" ht="60" outlineLevel="2">
      <c r="A57" s="36" t="s">
        <v>15</v>
      </c>
      <c r="B57" s="47" t="s">
        <v>99</v>
      </c>
      <c r="C57" s="48" t="s">
        <v>100</v>
      </c>
      <c r="D57" s="49" t="s">
        <v>355</v>
      </c>
      <c r="E57" s="83">
        <f>'[1]Zał.1_WPF_bazowy'!E54</f>
        <v>0.1202</v>
      </c>
      <c r="F57" s="84">
        <f>'[1]Zał.1_WPF_bazowy'!F54</f>
        <v>0.0943</v>
      </c>
      <c r="G57" s="84">
        <f>'[1]Zał.1_WPF_bazowy'!G54</f>
        <v>0.0446</v>
      </c>
      <c r="H57" s="85">
        <f aca="true" t="shared" si="10" ref="H57:AL57">+IF(H13&lt;&gt;0,ROUND((H26+H30+H45)/H13,$K$7+2),"-")</f>
        <v>0.0381</v>
      </c>
      <c r="I57" s="86">
        <f t="shared" si="10"/>
        <v>0.0374</v>
      </c>
      <c r="J57" s="87">
        <f t="shared" si="10"/>
        <v>0.0466</v>
      </c>
      <c r="K57" s="87">
        <f t="shared" si="10"/>
        <v>0.0458</v>
      </c>
      <c r="L57" s="87">
        <f t="shared" si="10"/>
        <v>0.0431</v>
      </c>
      <c r="M57" s="87">
        <f t="shared" si="10"/>
        <v>0.0389</v>
      </c>
      <c r="N57" s="87">
        <f t="shared" si="10"/>
        <v>0.0342</v>
      </c>
      <c r="O57" s="87">
        <f t="shared" si="10"/>
        <v>0.0254</v>
      </c>
      <c r="P57" s="87">
        <f t="shared" si="10"/>
        <v>0.0236</v>
      </c>
      <c r="Q57" s="87">
        <f t="shared" si="10"/>
        <v>0.0191</v>
      </c>
      <c r="R57" s="87">
        <f t="shared" si="10"/>
        <v>0.0059</v>
      </c>
      <c r="S57" s="87">
        <f t="shared" si="10"/>
        <v>0.004</v>
      </c>
      <c r="T57" s="88" t="str">
        <f t="shared" si="10"/>
        <v>-</v>
      </c>
      <c r="U57" s="88" t="str">
        <f t="shared" si="10"/>
        <v>-</v>
      </c>
      <c r="V57" s="88" t="str">
        <f t="shared" si="10"/>
        <v>-</v>
      </c>
      <c r="W57" s="88" t="str">
        <f t="shared" si="10"/>
        <v>-</v>
      </c>
      <c r="X57" s="88" t="str">
        <f t="shared" si="10"/>
        <v>-</v>
      </c>
      <c r="Y57" s="88" t="str">
        <f t="shared" si="10"/>
        <v>-</v>
      </c>
      <c r="Z57" s="88" t="str">
        <f t="shared" si="10"/>
        <v>-</v>
      </c>
      <c r="AA57" s="88" t="str">
        <f t="shared" si="10"/>
        <v>-</v>
      </c>
      <c r="AB57" s="88" t="str">
        <f t="shared" si="10"/>
        <v>-</v>
      </c>
      <c r="AC57" s="88" t="str">
        <f t="shared" si="10"/>
        <v>-</v>
      </c>
      <c r="AD57" s="88" t="str">
        <f t="shared" si="10"/>
        <v>-</v>
      </c>
      <c r="AE57" s="88" t="str">
        <f t="shared" si="10"/>
        <v>-</v>
      </c>
      <c r="AF57" s="88" t="str">
        <f t="shared" si="10"/>
        <v>-</v>
      </c>
      <c r="AG57" s="88" t="str">
        <f t="shared" si="10"/>
        <v>-</v>
      </c>
      <c r="AH57" s="88" t="str">
        <f t="shared" si="10"/>
        <v>-</v>
      </c>
      <c r="AI57" s="88" t="str">
        <f t="shared" si="10"/>
        <v>-</v>
      </c>
      <c r="AJ57" s="88" t="str">
        <f t="shared" si="10"/>
        <v>-</v>
      </c>
      <c r="AK57" s="88" t="str">
        <f t="shared" si="10"/>
        <v>-</v>
      </c>
      <c r="AL57" s="85" t="str">
        <f t="shared" si="10"/>
        <v>-</v>
      </c>
    </row>
    <row r="58" spans="1:38" ht="60" outlineLevel="2">
      <c r="A58" s="36" t="s">
        <v>15</v>
      </c>
      <c r="B58" s="47" t="s">
        <v>101</v>
      </c>
      <c r="C58" s="89" t="s">
        <v>102</v>
      </c>
      <c r="D58" s="49" t="s">
        <v>356</v>
      </c>
      <c r="E58" s="83">
        <f>'[1]Zał.1_WPF_bazowy'!E55</f>
        <v>0.1202</v>
      </c>
      <c r="F58" s="84">
        <f>'[1]Zał.1_WPF_bazowy'!F55</f>
        <v>0.0943</v>
      </c>
      <c r="G58" s="84">
        <f>'[1]Zał.1_WPF_bazowy'!G55</f>
        <v>0.0446</v>
      </c>
      <c r="H58" s="85">
        <f aca="true" t="shared" si="11" ref="H58:AL58">+IF(H13&lt;&gt;0,ROUND((H26-H27+H30-H31-H32+H45-H46)/(H13-H116),$K$7+2),"-")</f>
        <v>0.0381</v>
      </c>
      <c r="I58" s="86">
        <f t="shared" si="11"/>
        <v>0.0374</v>
      </c>
      <c r="J58" s="87">
        <f t="shared" si="11"/>
        <v>0.0466</v>
      </c>
      <c r="K58" s="87">
        <f t="shared" si="11"/>
        <v>0.0458</v>
      </c>
      <c r="L58" s="87">
        <f t="shared" si="11"/>
        <v>0.0431</v>
      </c>
      <c r="M58" s="87">
        <f t="shared" si="11"/>
        <v>0.0389</v>
      </c>
      <c r="N58" s="87">
        <f t="shared" si="11"/>
        <v>0.0342</v>
      </c>
      <c r="O58" s="87">
        <f t="shared" si="11"/>
        <v>0.0254</v>
      </c>
      <c r="P58" s="87">
        <f t="shared" si="11"/>
        <v>0.0236</v>
      </c>
      <c r="Q58" s="87">
        <f t="shared" si="11"/>
        <v>0.0191</v>
      </c>
      <c r="R58" s="87">
        <f t="shared" si="11"/>
        <v>0.0059</v>
      </c>
      <c r="S58" s="87">
        <f t="shared" si="11"/>
        <v>0.004</v>
      </c>
      <c r="T58" s="88" t="str">
        <f t="shared" si="11"/>
        <v>-</v>
      </c>
      <c r="U58" s="88" t="str">
        <f t="shared" si="11"/>
        <v>-</v>
      </c>
      <c r="V58" s="88" t="str">
        <f t="shared" si="11"/>
        <v>-</v>
      </c>
      <c r="W58" s="88" t="str">
        <f t="shared" si="11"/>
        <v>-</v>
      </c>
      <c r="X58" s="88" t="str">
        <f t="shared" si="11"/>
        <v>-</v>
      </c>
      <c r="Y58" s="88" t="str">
        <f t="shared" si="11"/>
        <v>-</v>
      </c>
      <c r="Z58" s="88" t="str">
        <f t="shared" si="11"/>
        <v>-</v>
      </c>
      <c r="AA58" s="88" t="str">
        <f t="shared" si="11"/>
        <v>-</v>
      </c>
      <c r="AB58" s="88" t="str">
        <f t="shared" si="11"/>
        <v>-</v>
      </c>
      <c r="AC58" s="88" t="str">
        <f t="shared" si="11"/>
        <v>-</v>
      </c>
      <c r="AD58" s="88" t="str">
        <f t="shared" si="11"/>
        <v>-</v>
      </c>
      <c r="AE58" s="88" t="str">
        <f t="shared" si="11"/>
        <v>-</v>
      </c>
      <c r="AF58" s="88" t="str">
        <f t="shared" si="11"/>
        <v>-</v>
      </c>
      <c r="AG58" s="88" t="str">
        <f t="shared" si="11"/>
        <v>-</v>
      </c>
      <c r="AH58" s="88" t="str">
        <f t="shared" si="11"/>
        <v>-</v>
      </c>
      <c r="AI58" s="88" t="str">
        <f t="shared" si="11"/>
        <v>-</v>
      </c>
      <c r="AJ58" s="88" t="str">
        <f t="shared" si="11"/>
        <v>-</v>
      </c>
      <c r="AK58" s="88" t="str">
        <f t="shared" si="11"/>
        <v>-</v>
      </c>
      <c r="AL58" s="85" t="str">
        <f t="shared" si="11"/>
        <v>-</v>
      </c>
    </row>
    <row r="59" spans="1:38" ht="45" outlineLevel="2">
      <c r="A59" s="36" t="s">
        <v>15</v>
      </c>
      <c r="B59" s="47" t="s">
        <v>103</v>
      </c>
      <c r="C59" s="48"/>
      <c r="D59" s="49" t="s">
        <v>104</v>
      </c>
      <c r="E59" s="50">
        <f>'[1]Zał.1_WPF_bazowy'!E56</f>
        <v>0</v>
      </c>
      <c r="F59" s="51">
        <f>'[1]Zał.1_WPF_bazowy'!F56</f>
        <v>0</v>
      </c>
      <c r="G59" s="51">
        <f>'[1]Zał.1_WPF_bazowy'!G56</f>
        <v>0</v>
      </c>
      <c r="H59" s="52">
        <f>'[1]Zał.1_WPF_bazowy'!H56</f>
        <v>0</v>
      </c>
      <c r="I59" s="53">
        <f>+'[1]Zał.1_WPF_bazowy'!I56</f>
        <v>0</v>
      </c>
      <c r="J59" s="54">
        <f>+'[1]Zał.1_WPF_bazowy'!J56</f>
        <v>0</v>
      </c>
      <c r="K59" s="54">
        <f>+'[1]Zał.1_WPF_bazowy'!K56</f>
        <v>0</v>
      </c>
      <c r="L59" s="54">
        <f>+'[1]Zał.1_WPF_bazowy'!L56</f>
        <v>0</v>
      </c>
      <c r="M59" s="54">
        <f>+'[1]Zał.1_WPF_bazowy'!M56</f>
        <v>0</v>
      </c>
      <c r="N59" s="54">
        <f>+'[1]Zał.1_WPF_bazowy'!N56</f>
        <v>0</v>
      </c>
      <c r="O59" s="54">
        <f>+'[1]Zał.1_WPF_bazowy'!O56</f>
        <v>0</v>
      </c>
      <c r="P59" s="54">
        <f>+'[1]Zał.1_WPF_bazowy'!P56</f>
        <v>0</v>
      </c>
      <c r="Q59" s="54">
        <f>+'[1]Zał.1_WPF_bazowy'!Q56</f>
        <v>0</v>
      </c>
      <c r="R59" s="54">
        <f>+'[1]Zał.1_WPF_bazowy'!R56</f>
        <v>0</v>
      </c>
      <c r="S59" s="54">
        <f>+'[1]Zał.1_WPF_bazowy'!S56</f>
        <v>0</v>
      </c>
      <c r="T59" s="55">
        <f>+'[1]Zał.1_WPF_bazowy'!T56</f>
        <v>0</v>
      </c>
      <c r="U59" s="55">
        <f>+'[1]Zał.1_WPF_bazowy'!U56</f>
        <v>0</v>
      </c>
      <c r="V59" s="55">
        <f>+'[1]Zał.1_WPF_bazowy'!V56</f>
        <v>0</v>
      </c>
      <c r="W59" s="55">
        <f>+'[1]Zał.1_WPF_bazowy'!W56</f>
        <v>0</v>
      </c>
      <c r="X59" s="55">
        <f>+'[1]Zał.1_WPF_bazowy'!X56</f>
        <v>0</v>
      </c>
      <c r="Y59" s="55">
        <f>+'[1]Zał.1_WPF_bazowy'!Y56</f>
        <v>0</v>
      </c>
      <c r="Z59" s="55">
        <f>+'[1]Zał.1_WPF_bazowy'!Z56</f>
        <v>0</v>
      </c>
      <c r="AA59" s="55">
        <f>+'[1]Zał.1_WPF_bazowy'!AA56</f>
        <v>0</v>
      </c>
      <c r="AB59" s="55">
        <f>+'[1]Zał.1_WPF_bazowy'!AB56</f>
        <v>0</v>
      </c>
      <c r="AC59" s="55">
        <f>+'[1]Zał.1_WPF_bazowy'!AC56</f>
        <v>0</v>
      </c>
      <c r="AD59" s="55">
        <f>+'[1]Zał.1_WPF_bazowy'!AD56</f>
        <v>0</v>
      </c>
      <c r="AE59" s="55">
        <f>+'[1]Zał.1_WPF_bazowy'!AE56</f>
        <v>0</v>
      </c>
      <c r="AF59" s="55">
        <f>+'[1]Zał.1_WPF_bazowy'!AF56</f>
        <v>0</v>
      </c>
      <c r="AG59" s="55">
        <f>+'[1]Zał.1_WPF_bazowy'!AG56</f>
        <v>0</v>
      </c>
      <c r="AH59" s="55">
        <f>+'[1]Zał.1_WPF_bazowy'!AH56</f>
        <v>0</v>
      </c>
      <c r="AI59" s="55">
        <f>+'[1]Zał.1_WPF_bazowy'!AI56</f>
        <v>0</v>
      </c>
      <c r="AJ59" s="55">
        <f>+'[1]Zał.1_WPF_bazowy'!AJ56</f>
        <v>0</v>
      </c>
      <c r="AK59" s="55">
        <f>+'[1]Zał.1_WPF_bazowy'!AK56</f>
        <v>0</v>
      </c>
      <c r="AL59" s="56">
        <f>+'[1]Zał.1_WPF_bazowy'!AL56</f>
        <v>0</v>
      </c>
    </row>
    <row r="60" spans="1:38" ht="60" outlineLevel="2">
      <c r="A60" s="36" t="s">
        <v>15</v>
      </c>
      <c r="B60" s="47" t="s">
        <v>105</v>
      </c>
      <c r="C60" s="89" t="s">
        <v>106</v>
      </c>
      <c r="D60" s="49" t="s">
        <v>357</v>
      </c>
      <c r="E60" s="83">
        <f>'[1]Zał.1_WPF_bazowy'!E57</f>
        <v>0.1202</v>
      </c>
      <c r="F60" s="84">
        <f>'[1]Zał.1_WPF_bazowy'!F57</f>
        <v>0.0943</v>
      </c>
      <c r="G60" s="84">
        <f>'[1]Zał.1_WPF_bazowy'!G57</f>
        <v>0.0446</v>
      </c>
      <c r="H60" s="85">
        <f aca="true" t="shared" si="12" ref="H60:AL60">+IF(H13&lt;&gt;0,ROUND((H26-H27+H30-H31-H32+H45-H46+H59)/(H13-H116),$K$7+2),"-")</f>
        <v>0.0381</v>
      </c>
      <c r="I60" s="86">
        <f t="shared" si="12"/>
        <v>0.0374</v>
      </c>
      <c r="J60" s="87">
        <f t="shared" si="12"/>
        <v>0.0466</v>
      </c>
      <c r="K60" s="87">
        <f t="shared" si="12"/>
        <v>0.0458</v>
      </c>
      <c r="L60" s="87">
        <f t="shared" si="12"/>
        <v>0.0431</v>
      </c>
      <c r="M60" s="87">
        <f t="shared" si="12"/>
        <v>0.0389</v>
      </c>
      <c r="N60" s="87">
        <f t="shared" si="12"/>
        <v>0.0342</v>
      </c>
      <c r="O60" s="87">
        <f t="shared" si="12"/>
        <v>0.0254</v>
      </c>
      <c r="P60" s="87">
        <f t="shared" si="12"/>
        <v>0.0236</v>
      </c>
      <c r="Q60" s="87">
        <f t="shared" si="12"/>
        <v>0.0191</v>
      </c>
      <c r="R60" s="87">
        <f t="shared" si="12"/>
        <v>0.0059</v>
      </c>
      <c r="S60" s="87">
        <f t="shared" si="12"/>
        <v>0.004</v>
      </c>
      <c r="T60" s="88" t="str">
        <f t="shared" si="12"/>
        <v>-</v>
      </c>
      <c r="U60" s="88" t="str">
        <f t="shared" si="12"/>
        <v>-</v>
      </c>
      <c r="V60" s="88" t="str">
        <f t="shared" si="12"/>
        <v>-</v>
      </c>
      <c r="W60" s="88" t="str">
        <f t="shared" si="12"/>
        <v>-</v>
      </c>
      <c r="X60" s="88" t="str">
        <f t="shared" si="12"/>
        <v>-</v>
      </c>
      <c r="Y60" s="88" t="str">
        <f t="shared" si="12"/>
        <v>-</v>
      </c>
      <c r="Z60" s="88" t="str">
        <f t="shared" si="12"/>
        <v>-</v>
      </c>
      <c r="AA60" s="88" t="str">
        <f t="shared" si="12"/>
        <v>-</v>
      </c>
      <c r="AB60" s="88" t="str">
        <f t="shared" si="12"/>
        <v>-</v>
      </c>
      <c r="AC60" s="88" t="str">
        <f t="shared" si="12"/>
        <v>-</v>
      </c>
      <c r="AD60" s="88" t="str">
        <f t="shared" si="12"/>
        <v>-</v>
      </c>
      <c r="AE60" s="88" t="str">
        <f t="shared" si="12"/>
        <v>-</v>
      </c>
      <c r="AF60" s="88" t="str">
        <f t="shared" si="12"/>
        <v>-</v>
      </c>
      <c r="AG60" s="88" t="str">
        <f t="shared" si="12"/>
        <v>-</v>
      </c>
      <c r="AH60" s="88" t="str">
        <f t="shared" si="12"/>
        <v>-</v>
      </c>
      <c r="AI60" s="88" t="str">
        <f t="shared" si="12"/>
        <v>-</v>
      </c>
      <c r="AJ60" s="88" t="str">
        <f t="shared" si="12"/>
        <v>-</v>
      </c>
      <c r="AK60" s="88" t="str">
        <f t="shared" si="12"/>
        <v>-</v>
      </c>
      <c r="AL60" s="85" t="str">
        <f t="shared" si="12"/>
        <v>-</v>
      </c>
    </row>
    <row r="61" spans="1:38" ht="45" outlineLevel="2">
      <c r="A61" s="36" t="s">
        <v>15</v>
      </c>
      <c r="B61" s="90" t="s">
        <v>107</v>
      </c>
      <c r="C61" s="91" t="s">
        <v>108</v>
      </c>
      <c r="D61" s="92" t="s">
        <v>109</v>
      </c>
      <c r="E61" s="93">
        <f aca="true" t="shared" si="13" ref="E61:AL61">+ROUND(IF(AND(E12&gt;=2013,E12&lt;=2018),IF(E13&lt;&gt;0,(E14-E116+E22-E25+E28+E117)/(E13-E116),0),IF(E13&lt;&gt;0,(E14-E116+E22-E25+E117)/(E13-E116),0)),$K$7+2)</f>
        <v>0.0529</v>
      </c>
      <c r="F61" s="88">
        <f t="shared" si="13"/>
        <v>0.0343</v>
      </c>
      <c r="G61" s="88">
        <f t="shared" si="13"/>
        <v>0.051</v>
      </c>
      <c r="H61" s="85">
        <f t="shared" si="13"/>
        <v>0.0482</v>
      </c>
      <c r="I61" s="86">
        <f t="shared" si="13"/>
        <v>0.0576</v>
      </c>
      <c r="J61" s="87">
        <f t="shared" si="13"/>
        <v>0.0465</v>
      </c>
      <c r="K61" s="87">
        <f t="shared" si="13"/>
        <v>0.0625</v>
      </c>
      <c r="L61" s="87">
        <f t="shared" si="13"/>
        <v>0.0722</v>
      </c>
      <c r="M61" s="87">
        <f t="shared" si="13"/>
        <v>0.0815</v>
      </c>
      <c r="N61" s="87">
        <f t="shared" si="13"/>
        <v>0.0939</v>
      </c>
      <c r="O61" s="87">
        <f t="shared" si="13"/>
        <v>0.1018</v>
      </c>
      <c r="P61" s="87">
        <f t="shared" si="13"/>
        <v>0.1087</v>
      </c>
      <c r="Q61" s="87">
        <f t="shared" si="13"/>
        <v>0.1148</v>
      </c>
      <c r="R61" s="87">
        <f t="shared" si="13"/>
        <v>0.1208</v>
      </c>
      <c r="S61" s="87">
        <f t="shared" si="13"/>
        <v>0.1259</v>
      </c>
      <c r="T61" s="88">
        <f t="shared" si="13"/>
        <v>0</v>
      </c>
      <c r="U61" s="88">
        <f t="shared" si="13"/>
        <v>0</v>
      </c>
      <c r="V61" s="88">
        <f t="shared" si="13"/>
        <v>0</v>
      </c>
      <c r="W61" s="88">
        <f t="shared" si="13"/>
        <v>0</v>
      </c>
      <c r="X61" s="88">
        <f t="shared" si="13"/>
        <v>0</v>
      </c>
      <c r="Y61" s="88">
        <f t="shared" si="13"/>
        <v>0</v>
      </c>
      <c r="Z61" s="88">
        <f t="shared" si="13"/>
        <v>0</v>
      </c>
      <c r="AA61" s="88">
        <f t="shared" si="13"/>
        <v>0</v>
      </c>
      <c r="AB61" s="88">
        <f t="shared" si="13"/>
        <v>0</v>
      </c>
      <c r="AC61" s="88">
        <f t="shared" si="13"/>
        <v>0</v>
      </c>
      <c r="AD61" s="88">
        <f t="shared" si="13"/>
        <v>0</v>
      </c>
      <c r="AE61" s="88">
        <f t="shared" si="13"/>
        <v>0</v>
      </c>
      <c r="AF61" s="88">
        <f t="shared" si="13"/>
        <v>0</v>
      </c>
      <c r="AG61" s="88">
        <f t="shared" si="13"/>
        <v>0</v>
      </c>
      <c r="AH61" s="88">
        <f t="shared" si="13"/>
        <v>0</v>
      </c>
      <c r="AI61" s="88">
        <f t="shared" si="13"/>
        <v>0</v>
      </c>
      <c r="AJ61" s="88">
        <f t="shared" si="13"/>
        <v>0</v>
      </c>
      <c r="AK61" s="88">
        <f t="shared" si="13"/>
        <v>0</v>
      </c>
      <c r="AL61" s="85">
        <f t="shared" si="13"/>
        <v>0</v>
      </c>
    </row>
    <row r="62" spans="1:38" ht="60" outlineLevel="2">
      <c r="A62" s="36" t="s">
        <v>15</v>
      </c>
      <c r="B62" s="47" t="s">
        <v>110</v>
      </c>
      <c r="C62" s="48" t="s">
        <v>111</v>
      </c>
      <c r="D62" s="49" t="s">
        <v>358</v>
      </c>
      <c r="E62" s="94" t="str">
        <f>'[1]Zał.1_WPF_bazowy'!E59</f>
        <v>x</v>
      </c>
      <c r="F62" s="95" t="str">
        <f>'[1]Zał.1_WPF_bazowy'!F59</f>
        <v>x</v>
      </c>
      <c r="G62" s="95" t="str">
        <f>'[1]Zał.1_WPF_bazowy'!G59</f>
        <v>x</v>
      </c>
      <c r="H62" s="96" t="str">
        <f>'[1]Zał.1_WPF_bazowy'!H59</f>
        <v>x</v>
      </c>
      <c r="I62" s="86">
        <f>+IF(I13&lt;&gt;0,(G61+F61+E61)/3,"-")</f>
        <v>0.046066666666666665</v>
      </c>
      <c r="J62" s="87">
        <f>+IF(J13&lt;&gt;0,(I61+G61+F61)/3,"-")</f>
        <v>0.04763333333333333</v>
      </c>
      <c r="K62" s="87">
        <f>+IF(K13&lt;&gt;0,(J61+I61+G61)/3,"-")</f>
        <v>0.051699999999999996</v>
      </c>
      <c r="L62" s="87">
        <f aca="true" t="shared" si="14" ref="L62:AL62">+IF(L13&lt;&gt;0,(K61+J61+I61)/3,"-")</f>
        <v>0.05553333333333333</v>
      </c>
      <c r="M62" s="87">
        <f t="shared" si="14"/>
        <v>0.06039999999999999</v>
      </c>
      <c r="N62" s="87">
        <f t="shared" si="14"/>
        <v>0.07206666666666667</v>
      </c>
      <c r="O62" s="87">
        <f t="shared" si="14"/>
        <v>0.08253333333333333</v>
      </c>
      <c r="P62" s="87">
        <f t="shared" si="14"/>
        <v>0.0924</v>
      </c>
      <c r="Q62" s="87">
        <f t="shared" si="14"/>
        <v>0.10146666666666666</v>
      </c>
      <c r="R62" s="87">
        <f t="shared" si="14"/>
        <v>0.10843333333333334</v>
      </c>
      <c r="S62" s="87">
        <f t="shared" si="14"/>
        <v>0.11476666666666667</v>
      </c>
      <c r="T62" s="88" t="str">
        <f t="shared" si="14"/>
        <v>-</v>
      </c>
      <c r="U62" s="88" t="str">
        <f t="shared" si="14"/>
        <v>-</v>
      </c>
      <c r="V62" s="88" t="str">
        <f t="shared" si="14"/>
        <v>-</v>
      </c>
      <c r="W62" s="88" t="str">
        <f t="shared" si="14"/>
        <v>-</v>
      </c>
      <c r="X62" s="88" t="str">
        <f t="shared" si="14"/>
        <v>-</v>
      </c>
      <c r="Y62" s="88" t="str">
        <f t="shared" si="14"/>
        <v>-</v>
      </c>
      <c r="Z62" s="88" t="str">
        <f t="shared" si="14"/>
        <v>-</v>
      </c>
      <c r="AA62" s="88" t="str">
        <f t="shared" si="14"/>
        <v>-</v>
      </c>
      <c r="AB62" s="88" t="str">
        <f t="shared" si="14"/>
        <v>-</v>
      </c>
      <c r="AC62" s="88" t="str">
        <f t="shared" si="14"/>
        <v>-</v>
      </c>
      <c r="AD62" s="88" t="str">
        <f t="shared" si="14"/>
        <v>-</v>
      </c>
      <c r="AE62" s="88" t="str">
        <f t="shared" si="14"/>
        <v>-</v>
      </c>
      <c r="AF62" s="88" t="str">
        <f t="shared" si="14"/>
        <v>-</v>
      </c>
      <c r="AG62" s="88" t="str">
        <f t="shared" si="14"/>
        <v>-</v>
      </c>
      <c r="AH62" s="88" t="str">
        <f t="shared" si="14"/>
        <v>-</v>
      </c>
      <c r="AI62" s="88" t="str">
        <f t="shared" si="14"/>
        <v>-</v>
      </c>
      <c r="AJ62" s="88" t="str">
        <f t="shared" si="14"/>
        <v>-</v>
      </c>
      <c r="AK62" s="88" t="str">
        <f t="shared" si="14"/>
        <v>-</v>
      </c>
      <c r="AL62" s="85" t="str">
        <f t="shared" si="14"/>
        <v>-</v>
      </c>
    </row>
    <row r="63" spans="1:38" ht="60" outlineLevel="2">
      <c r="A63" s="36" t="s">
        <v>15</v>
      </c>
      <c r="B63" s="47" t="s">
        <v>112</v>
      </c>
      <c r="C63" s="48" t="s">
        <v>111</v>
      </c>
      <c r="D63" s="57" t="s">
        <v>113</v>
      </c>
      <c r="E63" s="94" t="str">
        <f>'[1]Zał.1_WPF_bazowy'!E60</f>
        <v>x</v>
      </c>
      <c r="F63" s="95" t="str">
        <f>'[1]Zał.1_WPF_bazowy'!F60</f>
        <v>x</v>
      </c>
      <c r="G63" s="95" t="str">
        <f>'[1]Zał.1_WPF_bazowy'!G60</f>
        <v>x</v>
      </c>
      <c r="H63" s="96" t="str">
        <f>'[1]Zał.1_WPF_bazowy'!H60</f>
        <v>x</v>
      </c>
      <c r="I63" s="86">
        <f>+IF(I13&lt;&gt;0,ROUND((H61+F61+E61)/3,$K$7+2),"-")</f>
        <v>0.0451</v>
      </c>
      <c r="J63" s="87">
        <f>+IF(J13&lt;&gt;0,ROUND((I61+H61+F61)/3,$K$7+2),"-")</f>
        <v>0.0467</v>
      </c>
      <c r="K63" s="87">
        <f aca="true" t="shared" si="15" ref="K63:AL63">+IF(K13&lt;&gt;0,ROUND((J61+I61+H61)/3,$K$7+2),"-")</f>
        <v>0.0508</v>
      </c>
      <c r="L63" s="87">
        <f t="shared" si="15"/>
        <v>0.0555</v>
      </c>
      <c r="M63" s="87">
        <f t="shared" si="15"/>
        <v>0.0604</v>
      </c>
      <c r="N63" s="87">
        <f t="shared" si="15"/>
        <v>0.0721</v>
      </c>
      <c r="O63" s="87">
        <f t="shared" si="15"/>
        <v>0.0825</v>
      </c>
      <c r="P63" s="87">
        <f t="shared" si="15"/>
        <v>0.0924</v>
      </c>
      <c r="Q63" s="87">
        <f t="shared" si="15"/>
        <v>0.1015</v>
      </c>
      <c r="R63" s="87">
        <f t="shared" si="15"/>
        <v>0.1084</v>
      </c>
      <c r="S63" s="87">
        <f t="shared" si="15"/>
        <v>0.1148</v>
      </c>
      <c r="T63" s="88" t="str">
        <f t="shared" si="15"/>
        <v>-</v>
      </c>
      <c r="U63" s="88" t="str">
        <f t="shared" si="15"/>
        <v>-</v>
      </c>
      <c r="V63" s="88" t="str">
        <f t="shared" si="15"/>
        <v>-</v>
      </c>
      <c r="W63" s="88" t="str">
        <f t="shared" si="15"/>
        <v>-</v>
      </c>
      <c r="X63" s="88" t="str">
        <f t="shared" si="15"/>
        <v>-</v>
      </c>
      <c r="Y63" s="88" t="str">
        <f t="shared" si="15"/>
        <v>-</v>
      </c>
      <c r="Z63" s="88" t="str">
        <f t="shared" si="15"/>
        <v>-</v>
      </c>
      <c r="AA63" s="88" t="str">
        <f t="shared" si="15"/>
        <v>-</v>
      </c>
      <c r="AB63" s="88" t="str">
        <f t="shared" si="15"/>
        <v>-</v>
      </c>
      <c r="AC63" s="88" t="str">
        <f t="shared" si="15"/>
        <v>-</v>
      </c>
      <c r="AD63" s="88" t="str">
        <f t="shared" si="15"/>
        <v>-</v>
      </c>
      <c r="AE63" s="88" t="str">
        <f t="shared" si="15"/>
        <v>-</v>
      </c>
      <c r="AF63" s="88" t="str">
        <f t="shared" si="15"/>
        <v>-</v>
      </c>
      <c r="AG63" s="88" t="str">
        <f t="shared" si="15"/>
        <v>-</v>
      </c>
      <c r="AH63" s="88" t="str">
        <f t="shared" si="15"/>
        <v>-</v>
      </c>
      <c r="AI63" s="88" t="str">
        <f t="shared" si="15"/>
        <v>-</v>
      </c>
      <c r="AJ63" s="88" t="str">
        <f t="shared" si="15"/>
        <v>-</v>
      </c>
      <c r="AK63" s="88" t="str">
        <f t="shared" si="15"/>
        <v>-</v>
      </c>
      <c r="AL63" s="85" t="str">
        <f t="shared" si="15"/>
        <v>-</v>
      </c>
    </row>
    <row r="64" spans="1:38" ht="75" outlineLevel="2">
      <c r="A64" s="36" t="s">
        <v>15</v>
      </c>
      <c r="B64" s="47" t="s">
        <v>114</v>
      </c>
      <c r="C64" s="48" t="s">
        <v>115</v>
      </c>
      <c r="D64" s="49" t="s">
        <v>359</v>
      </c>
      <c r="E64" s="94" t="str">
        <f>'[1]Zał.1_WPF_bazowy'!E61</f>
        <v>x</v>
      </c>
      <c r="F64" s="95" t="str">
        <f>'[1]Zał.1_WPF_bazowy'!F61</f>
        <v>x</v>
      </c>
      <c r="G64" s="95" t="str">
        <f>'[1]Zał.1_WPF_bazowy'!G61</f>
        <v>x</v>
      </c>
      <c r="H64" s="96" t="str">
        <f>'[1]Zał.1_WPF_bazowy'!H61</f>
        <v>x</v>
      </c>
      <c r="I64" s="97" t="str">
        <f aca="true" t="shared" si="16" ref="I64:AL64">+IF(I13&lt;&gt;0,IF(I62&gt;=I60,"Spełniona","Nie spełniona"),"-")</f>
        <v>Spełniona</v>
      </c>
      <c r="J64" s="97" t="str">
        <f t="shared" si="16"/>
        <v>Spełniona</v>
      </c>
      <c r="K64" s="97" t="str">
        <f t="shared" si="16"/>
        <v>Spełniona</v>
      </c>
      <c r="L64" s="97" t="str">
        <f t="shared" si="16"/>
        <v>Spełniona</v>
      </c>
      <c r="M64" s="97" t="str">
        <f t="shared" si="16"/>
        <v>Spełniona</v>
      </c>
      <c r="N64" s="97" t="str">
        <f t="shared" si="16"/>
        <v>Spełniona</v>
      </c>
      <c r="O64" s="97" t="str">
        <f t="shared" si="16"/>
        <v>Spełniona</v>
      </c>
      <c r="P64" s="97" t="str">
        <f t="shared" si="16"/>
        <v>Spełniona</v>
      </c>
      <c r="Q64" s="97" t="str">
        <f t="shared" si="16"/>
        <v>Spełniona</v>
      </c>
      <c r="R64" s="97" t="str">
        <f t="shared" si="16"/>
        <v>Spełniona</v>
      </c>
      <c r="S64" s="97" t="str">
        <f t="shared" si="16"/>
        <v>Spełniona</v>
      </c>
      <c r="T64" s="98" t="str">
        <f t="shared" si="16"/>
        <v>-</v>
      </c>
      <c r="U64" s="98" t="str">
        <f t="shared" si="16"/>
        <v>-</v>
      </c>
      <c r="V64" s="98" t="str">
        <f t="shared" si="16"/>
        <v>-</v>
      </c>
      <c r="W64" s="98" t="str">
        <f t="shared" si="16"/>
        <v>-</v>
      </c>
      <c r="X64" s="98" t="str">
        <f t="shared" si="16"/>
        <v>-</v>
      </c>
      <c r="Y64" s="98" t="str">
        <f t="shared" si="16"/>
        <v>-</v>
      </c>
      <c r="Z64" s="98" t="str">
        <f t="shared" si="16"/>
        <v>-</v>
      </c>
      <c r="AA64" s="98" t="str">
        <f t="shared" si="16"/>
        <v>-</v>
      </c>
      <c r="AB64" s="98" t="str">
        <f t="shared" si="16"/>
        <v>-</v>
      </c>
      <c r="AC64" s="98" t="str">
        <f t="shared" si="16"/>
        <v>-</v>
      </c>
      <c r="AD64" s="98" t="str">
        <f t="shared" si="16"/>
        <v>-</v>
      </c>
      <c r="AE64" s="98" t="str">
        <f t="shared" si="16"/>
        <v>-</v>
      </c>
      <c r="AF64" s="98" t="str">
        <f t="shared" si="16"/>
        <v>-</v>
      </c>
      <c r="AG64" s="98" t="str">
        <f t="shared" si="16"/>
        <v>-</v>
      </c>
      <c r="AH64" s="98" t="str">
        <f t="shared" si="16"/>
        <v>-</v>
      </c>
      <c r="AI64" s="98" t="str">
        <f t="shared" si="16"/>
        <v>-</v>
      </c>
      <c r="AJ64" s="98" t="str">
        <f t="shared" si="16"/>
        <v>-</v>
      </c>
      <c r="AK64" s="98" t="str">
        <f t="shared" si="16"/>
        <v>-</v>
      </c>
      <c r="AL64" s="99" t="str">
        <f t="shared" si="16"/>
        <v>-</v>
      </c>
    </row>
    <row r="65" spans="1:38" ht="75" outlineLevel="2">
      <c r="A65" s="36" t="s">
        <v>15</v>
      </c>
      <c r="B65" s="47" t="s">
        <v>116</v>
      </c>
      <c r="C65" s="48" t="s">
        <v>117</v>
      </c>
      <c r="D65" s="57" t="s">
        <v>360</v>
      </c>
      <c r="E65" s="94" t="str">
        <f>'[1]Zał.1_WPF_bazowy'!E62</f>
        <v>x</v>
      </c>
      <c r="F65" s="95" t="str">
        <f>'[1]Zał.1_WPF_bazowy'!F62</f>
        <v>x</v>
      </c>
      <c r="G65" s="95" t="str">
        <f>'[1]Zał.1_WPF_bazowy'!G62</f>
        <v>x</v>
      </c>
      <c r="H65" s="96" t="str">
        <f>'[1]Zał.1_WPF_bazowy'!H62</f>
        <v>x</v>
      </c>
      <c r="I65" s="97" t="str">
        <f aca="true" t="shared" si="17" ref="I65:AL65">+IF(I13&lt;&gt;0,IF(I63&gt;=I60,"Spełniona","Nie spełniona"),"-")</f>
        <v>Spełniona</v>
      </c>
      <c r="J65" s="97" t="str">
        <f t="shared" si="17"/>
        <v>Spełniona</v>
      </c>
      <c r="K65" s="97" t="str">
        <f t="shared" si="17"/>
        <v>Spełniona</v>
      </c>
      <c r="L65" s="97" t="str">
        <f t="shared" si="17"/>
        <v>Spełniona</v>
      </c>
      <c r="M65" s="97" t="str">
        <f t="shared" si="17"/>
        <v>Spełniona</v>
      </c>
      <c r="N65" s="97" t="str">
        <f t="shared" si="17"/>
        <v>Spełniona</v>
      </c>
      <c r="O65" s="97" t="str">
        <f t="shared" si="17"/>
        <v>Spełniona</v>
      </c>
      <c r="P65" s="97" t="str">
        <f t="shared" si="17"/>
        <v>Spełniona</v>
      </c>
      <c r="Q65" s="97" t="str">
        <f t="shared" si="17"/>
        <v>Spełniona</v>
      </c>
      <c r="R65" s="97" t="str">
        <f t="shared" si="17"/>
        <v>Spełniona</v>
      </c>
      <c r="S65" s="97" t="str">
        <f t="shared" si="17"/>
        <v>Spełniona</v>
      </c>
      <c r="T65" s="98" t="str">
        <f t="shared" si="17"/>
        <v>-</v>
      </c>
      <c r="U65" s="98" t="str">
        <f t="shared" si="17"/>
        <v>-</v>
      </c>
      <c r="V65" s="98" t="str">
        <f t="shared" si="17"/>
        <v>-</v>
      </c>
      <c r="W65" s="98" t="str">
        <f t="shared" si="17"/>
        <v>-</v>
      </c>
      <c r="X65" s="98" t="str">
        <f t="shared" si="17"/>
        <v>-</v>
      </c>
      <c r="Y65" s="98" t="str">
        <f t="shared" si="17"/>
        <v>-</v>
      </c>
      <c r="Z65" s="98" t="str">
        <f t="shared" si="17"/>
        <v>-</v>
      </c>
      <c r="AA65" s="98" t="str">
        <f t="shared" si="17"/>
        <v>-</v>
      </c>
      <c r="AB65" s="98" t="str">
        <f t="shared" si="17"/>
        <v>-</v>
      </c>
      <c r="AC65" s="98" t="str">
        <f t="shared" si="17"/>
        <v>-</v>
      </c>
      <c r="AD65" s="98" t="str">
        <f t="shared" si="17"/>
        <v>-</v>
      </c>
      <c r="AE65" s="98" t="str">
        <f t="shared" si="17"/>
        <v>-</v>
      </c>
      <c r="AF65" s="98" t="str">
        <f t="shared" si="17"/>
        <v>-</v>
      </c>
      <c r="AG65" s="98" t="str">
        <f t="shared" si="17"/>
        <v>-</v>
      </c>
      <c r="AH65" s="98" t="str">
        <f t="shared" si="17"/>
        <v>-</v>
      </c>
      <c r="AI65" s="98" t="str">
        <f t="shared" si="17"/>
        <v>-</v>
      </c>
      <c r="AJ65" s="98" t="str">
        <f t="shared" si="17"/>
        <v>-</v>
      </c>
      <c r="AK65" s="98" t="str">
        <f t="shared" si="17"/>
        <v>-</v>
      </c>
      <c r="AL65" s="99" t="str">
        <f t="shared" si="17"/>
        <v>-</v>
      </c>
    </row>
    <row r="66" spans="1:38" s="46" customFormat="1" ht="15" outlineLevel="1">
      <c r="A66" s="36"/>
      <c r="B66" s="37">
        <v>10</v>
      </c>
      <c r="C66" s="38"/>
      <c r="D66" s="39" t="s">
        <v>118</v>
      </c>
      <c r="E66" s="40">
        <f>'[1]Zał.1_WPF_bazowy'!E63</f>
        <v>0</v>
      </c>
      <c r="F66" s="41">
        <f>'[1]Zał.1_WPF_bazowy'!F63</f>
        <v>0</v>
      </c>
      <c r="G66" s="41">
        <f>'[1]Zał.1_WPF_bazowy'!G63</f>
        <v>0</v>
      </c>
      <c r="H66" s="67">
        <f>'[1]Zał.1_WPF_bazowy'!H63</f>
        <v>0</v>
      </c>
      <c r="I66" s="72">
        <f>+'[1]Zał.1_WPF_bazowy'!I63</f>
        <v>2033293</v>
      </c>
      <c r="J66" s="73">
        <f>+'[1]Zał.1_WPF_bazowy'!J63</f>
        <v>4645661</v>
      </c>
      <c r="K66" s="73">
        <f>+'[1]Zał.1_WPF_bazowy'!K63</f>
        <v>4645661</v>
      </c>
      <c r="L66" s="73">
        <f>+'[1]Zał.1_WPF_bazowy'!L63</f>
        <v>4645659</v>
      </c>
      <c r="M66" s="73">
        <f>+'[1]Zał.1_WPF_bazowy'!M63</f>
        <v>4380443</v>
      </c>
      <c r="N66" s="73">
        <f>+'[1]Zał.1_WPF_bazowy'!N63</f>
        <v>4250510</v>
      </c>
      <c r="O66" s="73">
        <f>+'[1]Zał.1_WPF_bazowy'!O63</f>
        <v>3414235</v>
      </c>
      <c r="P66" s="73">
        <f>+'[1]Zał.1_WPF_bazowy'!P63</f>
        <v>3372466</v>
      </c>
      <c r="Q66" s="73">
        <f>+'[1]Zał.1_WPF_bazowy'!Q63</f>
        <v>2797132</v>
      </c>
      <c r="R66" s="73">
        <f>+'[1]Zał.1_WPF_bazowy'!R63</f>
        <v>460485</v>
      </c>
      <c r="S66" s="73">
        <f>+'[1]Zał.1_WPF_bazowy'!S63</f>
        <v>153430</v>
      </c>
      <c r="T66" s="74">
        <f>+'[1]Zał.1_WPF_bazowy'!T63</f>
        <v>0</v>
      </c>
      <c r="U66" s="74">
        <f>+'[1]Zał.1_WPF_bazowy'!U63</f>
        <v>0</v>
      </c>
      <c r="V66" s="74">
        <f>+'[1]Zał.1_WPF_bazowy'!V63</f>
        <v>0</v>
      </c>
      <c r="W66" s="74">
        <f>+'[1]Zał.1_WPF_bazowy'!W63</f>
        <v>0</v>
      </c>
      <c r="X66" s="74">
        <f>+'[1]Zał.1_WPF_bazowy'!X63</f>
        <v>0</v>
      </c>
      <c r="Y66" s="74">
        <f>+'[1]Zał.1_WPF_bazowy'!Y63</f>
        <v>0</v>
      </c>
      <c r="Z66" s="74">
        <f>+'[1]Zał.1_WPF_bazowy'!Z63</f>
        <v>0</v>
      </c>
      <c r="AA66" s="74">
        <f>+'[1]Zał.1_WPF_bazowy'!AA63</f>
        <v>0</v>
      </c>
      <c r="AB66" s="74">
        <f>+'[1]Zał.1_WPF_bazowy'!AB63</f>
        <v>0</v>
      </c>
      <c r="AC66" s="74">
        <f>+'[1]Zał.1_WPF_bazowy'!AC63</f>
        <v>0</v>
      </c>
      <c r="AD66" s="74">
        <f>+'[1]Zał.1_WPF_bazowy'!AD63</f>
        <v>0</v>
      </c>
      <c r="AE66" s="74">
        <f>+'[1]Zał.1_WPF_bazowy'!AE63</f>
        <v>0</v>
      </c>
      <c r="AF66" s="74">
        <f>+'[1]Zał.1_WPF_bazowy'!AF63</f>
        <v>0</v>
      </c>
      <c r="AG66" s="74">
        <f>+'[1]Zał.1_WPF_bazowy'!AG63</f>
        <v>0</v>
      </c>
      <c r="AH66" s="74">
        <f>+'[1]Zał.1_WPF_bazowy'!AH63</f>
        <v>0</v>
      </c>
      <c r="AI66" s="74">
        <f>+'[1]Zał.1_WPF_bazowy'!AI63</f>
        <v>0</v>
      </c>
      <c r="AJ66" s="74">
        <f>+'[1]Zał.1_WPF_bazowy'!AJ63</f>
        <v>0</v>
      </c>
      <c r="AK66" s="74">
        <f>+'[1]Zał.1_WPF_bazowy'!AK63</f>
        <v>0</v>
      </c>
      <c r="AL66" s="75">
        <f>+'[1]Zał.1_WPF_bazowy'!AL63</f>
        <v>0</v>
      </c>
    </row>
    <row r="67" spans="1:253" s="59" customFormat="1" ht="15" outlineLevel="2">
      <c r="A67" s="36"/>
      <c r="B67" s="47" t="s">
        <v>119</v>
      </c>
      <c r="C67" s="48"/>
      <c r="D67" s="49" t="s">
        <v>120</v>
      </c>
      <c r="E67" s="50">
        <f>'[1]Zał.1_WPF_bazowy'!E64</f>
        <v>0</v>
      </c>
      <c r="F67" s="51">
        <f>'[1]Zał.1_WPF_bazowy'!F64</f>
        <v>0</v>
      </c>
      <c r="G67" s="51">
        <f>'[1]Zał.1_WPF_bazowy'!G64</f>
        <v>0</v>
      </c>
      <c r="H67" s="52">
        <f>'[1]Zał.1_WPF_bazowy'!H64</f>
        <v>0</v>
      </c>
      <c r="I67" s="53">
        <f>+'[1]Zał.1_WPF_bazowy'!I64</f>
        <v>2033293</v>
      </c>
      <c r="J67" s="54">
        <f>+'[1]Zał.1_WPF_bazowy'!J64</f>
        <v>4645661</v>
      </c>
      <c r="K67" s="54">
        <f>+'[1]Zał.1_WPF_bazowy'!K64</f>
        <v>4645661</v>
      </c>
      <c r="L67" s="54">
        <f>+'[1]Zał.1_WPF_bazowy'!L64</f>
        <v>4645659</v>
      </c>
      <c r="M67" s="54">
        <f>+'[1]Zał.1_WPF_bazowy'!M64</f>
        <v>4380443</v>
      </c>
      <c r="N67" s="54">
        <f>+'[1]Zał.1_WPF_bazowy'!N64</f>
        <v>4250510</v>
      </c>
      <c r="O67" s="54">
        <f>+'[1]Zał.1_WPF_bazowy'!O64</f>
        <v>3414235</v>
      </c>
      <c r="P67" s="54">
        <f>+'[1]Zał.1_WPF_bazowy'!P64</f>
        <v>3372466</v>
      </c>
      <c r="Q67" s="54">
        <f>+'[1]Zał.1_WPF_bazowy'!Q64</f>
        <v>2797132</v>
      </c>
      <c r="R67" s="54">
        <f>+'[1]Zał.1_WPF_bazowy'!R64</f>
        <v>460485</v>
      </c>
      <c r="S67" s="54">
        <f>+'[1]Zał.1_WPF_bazowy'!S64</f>
        <v>0</v>
      </c>
      <c r="T67" s="55">
        <f>+'[1]Zał.1_WPF_bazowy'!T64</f>
        <v>0</v>
      </c>
      <c r="U67" s="55">
        <f>+'[1]Zał.1_WPF_bazowy'!U64</f>
        <v>0</v>
      </c>
      <c r="V67" s="55">
        <f>+'[1]Zał.1_WPF_bazowy'!V64</f>
        <v>0</v>
      </c>
      <c r="W67" s="55">
        <f>+'[1]Zał.1_WPF_bazowy'!W64</f>
        <v>0</v>
      </c>
      <c r="X67" s="55">
        <f>+'[1]Zał.1_WPF_bazowy'!X64</f>
        <v>0</v>
      </c>
      <c r="Y67" s="55">
        <f>+'[1]Zał.1_WPF_bazowy'!Y64</f>
        <v>0</v>
      </c>
      <c r="Z67" s="55">
        <f>+'[1]Zał.1_WPF_bazowy'!Z64</f>
        <v>0</v>
      </c>
      <c r="AA67" s="55">
        <f>+'[1]Zał.1_WPF_bazowy'!AA64</f>
        <v>0</v>
      </c>
      <c r="AB67" s="55">
        <f>+'[1]Zał.1_WPF_bazowy'!AB64</f>
        <v>0</v>
      </c>
      <c r="AC67" s="55">
        <f>+'[1]Zał.1_WPF_bazowy'!AC64</f>
        <v>0</v>
      </c>
      <c r="AD67" s="55">
        <f>+'[1]Zał.1_WPF_bazowy'!AD64</f>
        <v>0</v>
      </c>
      <c r="AE67" s="55">
        <f>+'[1]Zał.1_WPF_bazowy'!AE64</f>
        <v>0</v>
      </c>
      <c r="AF67" s="55">
        <f>+'[1]Zał.1_WPF_bazowy'!AF64</f>
        <v>0</v>
      </c>
      <c r="AG67" s="55">
        <f>+'[1]Zał.1_WPF_bazowy'!AG64</f>
        <v>0</v>
      </c>
      <c r="AH67" s="55">
        <f>+'[1]Zał.1_WPF_bazowy'!AH64</f>
        <v>0</v>
      </c>
      <c r="AI67" s="55">
        <f>+'[1]Zał.1_WPF_bazowy'!AI64</f>
        <v>0</v>
      </c>
      <c r="AJ67" s="55">
        <f>+'[1]Zał.1_WPF_bazowy'!AJ64</f>
        <v>0</v>
      </c>
      <c r="AK67" s="55">
        <f>+'[1]Zał.1_WPF_bazowy'!AK64</f>
        <v>0</v>
      </c>
      <c r="AL67" s="56">
        <f>+'[1]Zał.1_WPF_bazowy'!AL64</f>
        <v>0</v>
      </c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s="100" customFormat="1" ht="28.5" outlineLevel="1">
      <c r="A68" s="36"/>
      <c r="B68" s="37">
        <v>11</v>
      </c>
      <c r="C68" s="38"/>
      <c r="D68" s="39" t="s">
        <v>121</v>
      </c>
      <c r="E68" s="76" t="s">
        <v>15</v>
      </c>
      <c r="F68" s="77" t="s">
        <v>15</v>
      </c>
      <c r="G68" s="77" t="s">
        <v>15</v>
      </c>
      <c r="H68" s="78" t="s">
        <v>15</v>
      </c>
      <c r="I68" s="79" t="s">
        <v>15</v>
      </c>
      <c r="J68" s="80" t="s">
        <v>15</v>
      </c>
      <c r="K68" s="80" t="s">
        <v>15</v>
      </c>
      <c r="L68" s="80" t="s">
        <v>15</v>
      </c>
      <c r="M68" s="80" t="s">
        <v>15</v>
      </c>
      <c r="N68" s="80" t="s">
        <v>15</v>
      </c>
      <c r="O68" s="80" t="s">
        <v>15</v>
      </c>
      <c r="P68" s="80" t="s">
        <v>15</v>
      </c>
      <c r="Q68" s="80" t="s">
        <v>15</v>
      </c>
      <c r="R68" s="80" t="s">
        <v>15</v>
      </c>
      <c r="S68" s="80" t="s">
        <v>15</v>
      </c>
      <c r="T68" s="81" t="s">
        <v>15</v>
      </c>
      <c r="U68" s="81" t="s">
        <v>15</v>
      </c>
      <c r="V68" s="81" t="s">
        <v>15</v>
      </c>
      <c r="W68" s="81" t="s">
        <v>15</v>
      </c>
      <c r="X68" s="81" t="s">
        <v>15</v>
      </c>
      <c r="Y68" s="81" t="s">
        <v>15</v>
      </c>
      <c r="Z68" s="81" t="s">
        <v>15</v>
      </c>
      <c r="AA68" s="81" t="s">
        <v>15</v>
      </c>
      <c r="AB68" s="81" t="s">
        <v>15</v>
      </c>
      <c r="AC68" s="81" t="s">
        <v>15</v>
      </c>
      <c r="AD68" s="81" t="s">
        <v>15</v>
      </c>
      <c r="AE68" s="81" t="s">
        <v>15</v>
      </c>
      <c r="AF68" s="81" t="s">
        <v>15</v>
      </c>
      <c r="AG68" s="81" t="s">
        <v>15</v>
      </c>
      <c r="AH68" s="81" t="s">
        <v>15</v>
      </c>
      <c r="AI68" s="81" t="s">
        <v>15</v>
      </c>
      <c r="AJ68" s="81" t="s">
        <v>15</v>
      </c>
      <c r="AK68" s="81" t="s">
        <v>15</v>
      </c>
      <c r="AL68" s="82" t="s">
        <v>15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</row>
    <row r="69" spans="1:38" ht="15" outlineLevel="2">
      <c r="A69" s="36"/>
      <c r="B69" s="47" t="s">
        <v>122</v>
      </c>
      <c r="C69" s="48"/>
      <c r="D69" s="49" t="s">
        <v>123</v>
      </c>
      <c r="E69" s="50">
        <f>'[1]Zał.1_WPF_bazowy'!E66</f>
        <v>70134466</v>
      </c>
      <c r="F69" s="51">
        <f>'[1]Zał.1_WPF_bazowy'!F66</f>
        <v>72602539</v>
      </c>
      <c r="G69" s="51">
        <f>'[1]Zał.1_WPF_bazowy'!G66</f>
        <v>73073374</v>
      </c>
      <c r="H69" s="52">
        <v>73404143.74</v>
      </c>
      <c r="I69" s="53">
        <f>+'[1]Zał.1_WPF_bazowy'!I66+187801+1365784+8344+907-1300-351+61+20+25408</f>
        <v>70904171</v>
      </c>
      <c r="J69" s="54">
        <f>+'[1]Zał.1_WPF_bazowy'!J66</f>
        <v>71324922</v>
      </c>
      <c r="K69" s="54">
        <f>+'[1]Zał.1_WPF_bazowy'!K66</f>
        <v>73464670</v>
      </c>
      <c r="L69" s="54">
        <f>+'[1]Zał.1_WPF_bazowy'!L66</f>
        <v>75668610</v>
      </c>
      <c r="M69" s="54">
        <f>+'[1]Zał.1_WPF_bazowy'!M66</f>
        <v>0</v>
      </c>
      <c r="N69" s="54">
        <f>+'[1]Zał.1_WPF_bazowy'!N66</f>
        <v>0</v>
      </c>
      <c r="O69" s="54">
        <f>+'[1]Zał.1_WPF_bazowy'!O66</f>
        <v>0</v>
      </c>
      <c r="P69" s="54">
        <f>+'[1]Zał.1_WPF_bazowy'!P66</f>
        <v>0</v>
      </c>
      <c r="Q69" s="54">
        <f>+'[1]Zał.1_WPF_bazowy'!Q66</f>
        <v>0</v>
      </c>
      <c r="R69" s="54">
        <f>+'[1]Zał.1_WPF_bazowy'!R66</f>
        <v>0</v>
      </c>
      <c r="S69" s="54">
        <f>+'[1]Zał.1_WPF_bazowy'!S66</f>
        <v>100020358</v>
      </c>
      <c r="T69" s="55">
        <f>+'[1]Zał.1_WPF_bazowy'!T66</f>
        <v>0</v>
      </c>
      <c r="U69" s="55">
        <f>+'[1]Zał.1_WPF_bazowy'!U66</f>
        <v>0</v>
      </c>
      <c r="V69" s="55">
        <f>+'[1]Zał.1_WPF_bazowy'!V66</f>
        <v>0</v>
      </c>
      <c r="W69" s="55">
        <f>+'[1]Zał.1_WPF_bazowy'!W66</f>
        <v>0</v>
      </c>
      <c r="X69" s="55">
        <f>+'[1]Zał.1_WPF_bazowy'!X66</f>
        <v>0</v>
      </c>
      <c r="Y69" s="55">
        <f>+'[1]Zał.1_WPF_bazowy'!Y66</f>
        <v>0</v>
      </c>
      <c r="Z69" s="55">
        <f>+'[1]Zał.1_WPF_bazowy'!Z66</f>
        <v>0</v>
      </c>
      <c r="AA69" s="55">
        <f>+'[1]Zał.1_WPF_bazowy'!AA66</f>
        <v>0</v>
      </c>
      <c r="AB69" s="55">
        <f>+'[1]Zał.1_WPF_bazowy'!AB66</f>
        <v>0</v>
      </c>
      <c r="AC69" s="55">
        <f>+'[1]Zał.1_WPF_bazowy'!AC66</f>
        <v>0</v>
      </c>
      <c r="AD69" s="55">
        <f>+'[1]Zał.1_WPF_bazowy'!AD66</f>
        <v>0</v>
      </c>
      <c r="AE69" s="55">
        <f>+'[1]Zał.1_WPF_bazowy'!AE66</f>
        <v>0</v>
      </c>
      <c r="AF69" s="55">
        <f>+'[1]Zał.1_WPF_bazowy'!AF66</f>
        <v>0</v>
      </c>
      <c r="AG69" s="55">
        <f>+'[1]Zał.1_WPF_bazowy'!AG66</f>
        <v>0</v>
      </c>
      <c r="AH69" s="55">
        <f>+'[1]Zał.1_WPF_bazowy'!AH66</f>
        <v>0</v>
      </c>
      <c r="AI69" s="55">
        <f>+'[1]Zał.1_WPF_bazowy'!AI66</f>
        <v>0</v>
      </c>
      <c r="AJ69" s="55">
        <f>+'[1]Zał.1_WPF_bazowy'!AJ66</f>
        <v>0</v>
      </c>
      <c r="AK69" s="55">
        <f>+'[1]Zał.1_WPF_bazowy'!AK66</f>
        <v>0</v>
      </c>
      <c r="AL69" s="56">
        <f>+'[1]Zał.1_WPF_bazowy'!AL66</f>
        <v>0</v>
      </c>
    </row>
    <row r="70" spans="1:38" ht="30" outlineLevel="2">
      <c r="A70" s="36"/>
      <c r="B70" s="47" t="s">
        <v>124</v>
      </c>
      <c r="C70" s="48"/>
      <c r="D70" s="49" t="s">
        <v>125</v>
      </c>
      <c r="E70" s="50">
        <f>'[1]Zał.1_WPF_bazowy'!E67</f>
        <v>0</v>
      </c>
      <c r="F70" s="51">
        <f>'[1]Zał.1_WPF_bazowy'!F67</f>
        <v>0</v>
      </c>
      <c r="G70" s="51">
        <f>'[1]Zał.1_WPF_bazowy'!G67</f>
        <v>10189863</v>
      </c>
      <c r="H70" s="52">
        <v>9806077.55</v>
      </c>
      <c r="I70" s="53">
        <f>+'[1]Zał.1_WPF_bazowy'!I67+9075</f>
        <v>10177180</v>
      </c>
      <c r="J70" s="54">
        <f>+'[1]Zał.1_WPF_bazowy'!J67</f>
        <v>10422308</v>
      </c>
      <c r="K70" s="54">
        <f>+'[1]Zał.1_WPF_bazowy'!K67</f>
        <v>10682866</v>
      </c>
      <c r="L70" s="54">
        <f>+'[1]Zał.1_WPF_bazowy'!L67</f>
        <v>10949938</v>
      </c>
      <c r="M70" s="54">
        <f>+'[1]Zał.1_WPF_bazowy'!M67</f>
        <v>0</v>
      </c>
      <c r="N70" s="54">
        <f>+'[1]Zał.1_WPF_bazowy'!N67</f>
        <v>0</v>
      </c>
      <c r="O70" s="54">
        <f>+'[1]Zał.1_WPF_bazowy'!O67</f>
        <v>0</v>
      </c>
      <c r="P70" s="54">
        <f>+'[1]Zał.1_WPF_bazowy'!P67</f>
        <v>0</v>
      </c>
      <c r="Q70" s="54">
        <f>+'[1]Zał.1_WPF_bazowy'!Q67</f>
        <v>0</v>
      </c>
      <c r="R70" s="54">
        <f>+'[1]Zał.1_WPF_bazowy'!R67</f>
        <v>0</v>
      </c>
      <c r="S70" s="54">
        <f>+'[1]Zał.1_WPF_bazowy'!S67</f>
        <v>0</v>
      </c>
      <c r="T70" s="55">
        <f>+'[1]Zał.1_WPF_bazowy'!T67</f>
        <v>0</v>
      </c>
      <c r="U70" s="55">
        <f>+'[1]Zał.1_WPF_bazowy'!U67</f>
        <v>0</v>
      </c>
      <c r="V70" s="55">
        <f>+'[1]Zał.1_WPF_bazowy'!V67</f>
        <v>0</v>
      </c>
      <c r="W70" s="55">
        <f>+'[1]Zał.1_WPF_bazowy'!W67</f>
        <v>0</v>
      </c>
      <c r="X70" s="55">
        <f>+'[1]Zał.1_WPF_bazowy'!X67</f>
        <v>0</v>
      </c>
      <c r="Y70" s="55">
        <f>+'[1]Zał.1_WPF_bazowy'!Y67</f>
        <v>0</v>
      </c>
      <c r="Z70" s="55">
        <f>+'[1]Zał.1_WPF_bazowy'!Z67</f>
        <v>0</v>
      </c>
      <c r="AA70" s="55">
        <f>+'[1]Zał.1_WPF_bazowy'!AA67</f>
        <v>0</v>
      </c>
      <c r="AB70" s="55">
        <f>+'[1]Zał.1_WPF_bazowy'!AB67</f>
        <v>0</v>
      </c>
      <c r="AC70" s="55">
        <f>+'[1]Zał.1_WPF_bazowy'!AC67</f>
        <v>0</v>
      </c>
      <c r="AD70" s="55">
        <f>+'[1]Zał.1_WPF_bazowy'!AD67</f>
        <v>0</v>
      </c>
      <c r="AE70" s="55">
        <f>+'[1]Zał.1_WPF_bazowy'!AE67</f>
        <v>0</v>
      </c>
      <c r="AF70" s="55">
        <f>+'[1]Zał.1_WPF_bazowy'!AF67</f>
        <v>0</v>
      </c>
      <c r="AG70" s="55">
        <f>+'[1]Zał.1_WPF_bazowy'!AG67</f>
        <v>0</v>
      </c>
      <c r="AH70" s="55">
        <f>+'[1]Zał.1_WPF_bazowy'!AH67</f>
        <v>0</v>
      </c>
      <c r="AI70" s="55">
        <f>+'[1]Zał.1_WPF_bazowy'!AI67</f>
        <v>0</v>
      </c>
      <c r="AJ70" s="55">
        <f>+'[1]Zał.1_WPF_bazowy'!AJ67</f>
        <v>0</v>
      </c>
      <c r="AK70" s="55">
        <f>+'[1]Zał.1_WPF_bazowy'!AK67</f>
        <v>0</v>
      </c>
      <c r="AL70" s="56">
        <f>+'[1]Zał.1_WPF_bazowy'!AL67</f>
        <v>0</v>
      </c>
    </row>
    <row r="71" spans="1:38" ht="15" outlineLevel="2">
      <c r="A71" s="36"/>
      <c r="B71" s="47" t="s">
        <v>126</v>
      </c>
      <c r="C71" s="48" t="s">
        <v>127</v>
      </c>
      <c r="D71" s="49" t="s">
        <v>128</v>
      </c>
      <c r="E71" s="50">
        <f>'[1]Zał.1_WPF_bazowy'!E68</f>
        <v>10084256</v>
      </c>
      <c r="F71" s="51">
        <f>'[1]Zał.1_WPF_bazowy'!F68</f>
        <v>11677903</v>
      </c>
      <c r="G71" s="51">
        <f>'[1]Zał.1_WPF_bazowy'!G68</f>
        <v>4730773</v>
      </c>
      <c r="H71" s="63">
        <f aca="true" t="shared" si="18" ref="H71:AL71">+H72+H73</f>
        <v>1784841.55</v>
      </c>
      <c r="I71" s="64">
        <f t="shared" si="18"/>
        <v>4069955</v>
      </c>
      <c r="J71" s="65">
        <f t="shared" si="18"/>
        <v>2623369</v>
      </c>
      <c r="K71" s="65">
        <f t="shared" si="18"/>
        <v>468741</v>
      </c>
      <c r="L71" s="65">
        <f t="shared" si="18"/>
        <v>30000</v>
      </c>
      <c r="M71" s="65">
        <f t="shared" si="18"/>
        <v>30000</v>
      </c>
      <c r="N71" s="65">
        <f t="shared" si="18"/>
        <v>0</v>
      </c>
      <c r="O71" s="65">
        <f t="shared" si="18"/>
        <v>0</v>
      </c>
      <c r="P71" s="65">
        <f t="shared" si="18"/>
        <v>0</v>
      </c>
      <c r="Q71" s="65">
        <f t="shared" si="18"/>
        <v>0</v>
      </c>
      <c r="R71" s="65">
        <f t="shared" si="18"/>
        <v>0</v>
      </c>
      <c r="S71" s="65">
        <f t="shared" si="18"/>
        <v>0</v>
      </c>
      <c r="T71" s="66">
        <f t="shared" si="18"/>
        <v>0</v>
      </c>
      <c r="U71" s="66">
        <f t="shared" si="18"/>
        <v>0</v>
      </c>
      <c r="V71" s="66">
        <f t="shared" si="18"/>
        <v>0</v>
      </c>
      <c r="W71" s="66">
        <f t="shared" si="18"/>
        <v>0</v>
      </c>
      <c r="X71" s="66">
        <f t="shared" si="18"/>
        <v>0</v>
      </c>
      <c r="Y71" s="66">
        <f t="shared" si="18"/>
        <v>0</v>
      </c>
      <c r="Z71" s="66">
        <f t="shared" si="18"/>
        <v>0</v>
      </c>
      <c r="AA71" s="66">
        <f t="shared" si="18"/>
        <v>0</v>
      </c>
      <c r="AB71" s="66">
        <f t="shared" si="18"/>
        <v>0</v>
      </c>
      <c r="AC71" s="66">
        <f t="shared" si="18"/>
        <v>0</v>
      </c>
      <c r="AD71" s="66">
        <f t="shared" si="18"/>
        <v>0</v>
      </c>
      <c r="AE71" s="66">
        <f t="shared" si="18"/>
        <v>0</v>
      </c>
      <c r="AF71" s="66">
        <f t="shared" si="18"/>
        <v>0</v>
      </c>
      <c r="AG71" s="66">
        <f t="shared" si="18"/>
        <v>0</v>
      </c>
      <c r="AH71" s="66">
        <f t="shared" si="18"/>
        <v>0</v>
      </c>
      <c r="AI71" s="66">
        <f t="shared" si="18"/>
        <v>0</v>
      </c>
      <c r="AJ71" s="66">
        <f t="shared" si="18"/>
        <v>0</v>
      </c>
      <c r="AK71" s="66">
        <f t="shared" si="18"/>
        <v>0</v>
      </c>
      <c r="AL71" s="63">
        <f t="shared" si="18"/>
        <v>0</v>
      </c>
    </row>
    <row r="72" spans="1:38" ht="15" outlineLevel="2">
      <c r="A72" s="36"/>
      <c r="B72" s="47" t="s">
        <v>129</v>
      </c>
      <c r="C72" s="48"/>
      <c r="D72" s="57" t="s">
        <v>130</v>
      </c>
      <c r="E72" s="50">
        <f>'[1]Zał.1_WPF_bazowy'!E69</f>
        <v>3060692</v>
      </c>
      <c r="F72" s="51">
        <f>'[1]Zał.1_WPF_bazowy'!F69</f>
        <v>6338202</v>
      </c>
      <c r="G72" s="51">
        <f>'[1]Zał.1_WPF_bazowy'!G69</f>
        <v>2004768</v>
      </c>
      <c r="H72" s="52">
        <v>1108781.55</v>
      </c>
      <c r="I72" s="53">
        <v>3945605</v>
      </c>
      <c r="J72" s="54">
        <v>2149019</v>
      </c>
      <c r="K72" s="54">
        <v>468741</v>
      </c>
      <c r="L72" s="54">
        <v>30000</v>
      </c>
      <c r="M72" s="54">
        <v>30000</v>
      </c>
      <c r="N72" s="54">
        <f>+'[1]Zał.1_WPF_bazowy'!N69</f>
        <v>0</v>
      </c>
      <c r="O72" s="54">
        <f>+'[1]Zał.1_WPF_bazowy'!O69</f>
        <v>0</v>
      </c>
      <c r="P72" s="54">
        <f>+'[1]Zał.1_WPF_bazowy'!P69</f>
        <v>0</v>
      </c>
      <c r="Q72" s="54">
        <f>+'[1]Zał.1_WPF_bazowy'!Q69</f>
        <v>0</v>
      </c>
      <c r="R72" s="54">
        <f>+'[1]Zał.1_WPF_bazowy'!R69</f>
        <v>0</v>
      </c>
      <c r="S72" s="54">
        <f>+'[1]Zał.1_WPF_bazowy'!S69</f>
        <v>0</v>
      </c>
      <c r="T72" s="55">
        <f>+'[1]Zał.1_WPF_bazowy'!T69</f>
        <v>0</v>
      </c>
      <c r="U72" s="55">
        <f>+'[1]Zał.1_WPF_bazowy'!U69</f>
        <v>0</v>
      </c>
      <c r="V72" s="55">
        <f>+'[1]Zał.1_WPF_bazowy'!V69</f>
        <v>0</v>
      </c>
      <c r="W72" s="55">
        <f>+'[1]Zał.1_WPF_bazowy'!W69</f>
        <v>0</v>
      </c>
      <c r="X72" s="55">
        <f>+'[1]Zał.1_WPF_bazowy'!X69</f>
        <v>0</v>
      </c>
      <c r="Y72" s="55">
        <f>+'[1]Zał.1_WPF_bazowy'!Y69</f>
        <v>0</v>
      </c>
      <c r="Z72" s="55">
        <f>+'[1]Zał.1_WPF_bazowy'!Z69</f>
        <v>0</v>
      </c>
      <c r="AA72" s="55">
        <f>+'[1]Zał.1_WPF_bazowy'!AA69</f>
        <v>0</v>
      </c>
      <c r="AB72" s="55">
        <f>+'[1]Zał.1_WPF_bazowy'!AB69</f>
        <v>0</v>
      </c>
      <c r="AC72" s="55">
        <f>+'[1]Zał.1_WPF_bazowy'!AC69</f>
        <v>0</v>
      </c>
      <c r="AD72" s="55">
        <f>+'[1]Zał.1_WPF_bazowy'!AD69</f>
        <v>0</v>
      </c>
      <c r="AE72" s="55">
        <f>+'[1]Zał.1_WPF_bazowy'!AE69</f>
        <v>0</v>
      </c>
      <c r="AF72" s="55">
        <f>+'[1]Zał.1_WPF_bazowy'!AF69</f>
        <v>0</v>
      </c>
      <c r="AG72" s="55">
        <f>+'[1]Zał.1_WPF_bazowy'!AG69</f>
        <v>0</v>
      </c>
      <c r="AH72" s="55">
        <f>+'[1]Zał.1_WPF_bazowy'!AH69</f>
        <v>0</v>
      </c>
      <c r="AI72" s="55">
        <f>+'[1]Zał.1_WPF_bazowy'!AI69</f>
        <v>0</v>
      </c>
      <c r="AJ72" s="55">
        <f>+'[1]Zał.1_WPF_bazowy'!AJ69</f>
        <v>0</v>
      </c>
      <c r="AK72" s="55">
        <f>+'[1]Zał.1_WPF_bazowy'!AK69</f>
        <v>0</v>
      </c>
      <c r="AL72" s="56">
        <f>+'[1]Zał.1_WPF_bazowy'!AL69</f>
        <v>0</v>
      </c>
    </row>
    <row r="73" spans="1:38" ht="15" outlineLevel="2">
      <c r="A73" s="36"/>
      <c r="B73" s="47" t="s">
        <v>131</v>
      </c>
      <c r="C73" s="48"/>
      <c r="D73" s="57" t="s">
        <v>132</v>
      </c>
      <c r="E73" s="50">
        <f>'[1]Zał.1_WPF_bazowy'!E70</f>
        <v>7023564</v>
      </c>
      <c r="F73" s="51">
        <f>'[1]Zał.1_WPF_bazowy'!F70</f>
        <v>5339701</v>
      </c>
      <c r="G73" s="51">
        <f>'[1]Zał.1_WPF_bazowy'!G70</f>
        <v>2726005</v>
      </c>
      <c r="H73" s="52">
        <v>676060</v>
      </c>
      <c r="I73" s="53">
        <f>+'[1]Zał.1_WPF_bazowy'!I70</f>
        <v>124350</v>
      </c>
      <c r="J73" s="54">
        <v>474350</v>
      </c>
      <c r="K73" s="54">
        <f>+'[1]Zał.1_WPF_bazowy'!K70</f>
        <v>0</v>
      </c>
      <c r="L73" s="54">
        <f>+'[1]Zał.1_WPF_bazowy'!L70</f>
        <v>0</v>
      </c>
      <c r="M73" s="54">
        <f>+'[1]Zał.1_WPF_bazowy'!M70</f>
        <v>0</v>
      </c>
      <c r="N73" s="54">
        <f>+'[1]Zał.1_WPF_bazowy'!N70</f>
        <v>0</v>
      </c>
      <c r="O73" s="54">
        <f>+'[1]Zał.1_WPF_bazowy'!O70</f>
        <v>0</v>
      </c>
      <c r="P73" s="54">
        <f>+'[1]Zał.1_WPF_bazowy'!P70</f>
        <v>0</v>
      </c>
      <c r="Q73" s="54">
        <f>+'[1]Zał.1_WPF_bazowy'!Q70</f>
        <v>0</v>
      </c>
      <c r="R73" s="54">
        <f>+'[1]Zał.1_WPF_bazowy'!R70</f>
        <v>0</v>
      </c>
      <c r="S73" s="54">
        <f>+'[1]Zał.1_WPF_bazowy'!S70</f>
        <v>0</v>
      </c>
      <c r="T73" s="55">
        <f>+'[1]Zał.1_WPF_bazowy'!T70</f>
        <v>0</v>
      </c>
      <c r="U73" s="55">
        <f>+'[1]Zał.1_WPF_bazowy'!U70</f>
        <v>0</v>
      </c>
      <c r="V73" s="55">
        <f>+'[1]Zał.1_WPF_bazowy'!V70</f>
        <v>0</v>
      </c>
      <c r="W73" s="55">
        <f>+'[1]Zał.1_WPF_bazowy'!W70</f>
        <v>0</v>
      </c>
      <c r="X73" s="55">
        <f>+'[1]Zał.1_WPF_bazowy'!X70</f>
        <v>0</v>
      </c>
      <c r="Y73" s="55">
        <f>+'[1]Zał.1_WPF_bazowy'!Y70</f>
        <v>0</v>
      </c>
      <c r="Z73" s="55">
        <f>+'[1]Zał.1_WPF_bazowy'!Z70</f>
        <v>0</v>
      </c>
      <c r="AA73" s="55">
        <f>+'[1]Zał.1_WPF_bazowy'!AA70</f>
        <v>0</v>
      </c>
      <c r="AB73" s="55">
        <f>+'[1]Zał.1_WPF_bazowy'!AB70</f>
        <v>0</v>
      </c>
      <c r="AC73" s="55">
        <f>+'[1]Zał.1_WPF_bazowy'!AC70</f>
        <v>0</v>
      </c>
      <c r="AD73" s="55">
        <f>+'[1]Zał.1_WPF_bazowy'!AD70</f>
        <v>0</v>
      </c>
      <c r="AE73" s="55">
        <f>+'[1]Zał.1_WPF_bazowy'!AE70</f>
        <v>0</v>
      </c>
      <c r="AF73" s="55">
        <f>+'[1]Zał.1_WPF_bazowy'!AF70</f>
        <v>0</v>
      </c>
      <c r="AG73" s="55">
        <f>+'[1]Zał.1_WPF_bazowy'!AG70</f>
        <v>0</v>
      </c>
      <c r="AH73" s="55">
        <f>+'[1]Zał.1_WPF_bazowy'!AH70</f>
        <v>0</v>
      </c>
      <c r="AI73" s="55">
        <f>+'[1]Zał.1_WPF_bazowy'!AI70</f>
        <v>0</v>
      </c>
      <c r="AJ73" s="55">
        <f>+'[1]Zał.1_WPF_bazowy'!AJ70</f>
        <v>0</v>
      </c>
      <c r="AK73" s="55">
        <f>+'[1]Zał.1_WPF_bazowy'!AK70</f>
        <v>0</v>
      </c>
      <c r="AL73" s="56">
        <f>+'[1]Zał.1_WPF_bazowy'!AL70</f>
        <v>0</v>
      </c>
    </row>
    <row r="74" spans="1:38" ht="15" outlineLevel="2">
      <c r="A74" s="36"/>
      <c r="B74" s="47" t="s">
        <v>133</v>
      </c>
      <c r="C74" s="48"/>
      <c r="D74" s="49" t="s">
        <v>134</v>
      </c>
      <c r="E74" s="50">
        <f>'[1]Zał.1_WPF_bazowy'!E71</f>
        <v>0</v>
      </c>
      <c r="F74" s="51">
        <f>'[1]Zał.1_WPF_bazowy'!F71</f>
        <v>0</v>
      </c>
      <c r="G74" s="51">
        <f>'[1]Zał.1_WPF_bazowy'!G71</f>
        <v>8090241</v>
      </c>
      <c r="H74" s="52">
        <v>5313190</v>
      </c>
      <c r="I74" s="53">
        <v>6114990</v>
      </c>
      <c r="J74" s="54">
        <v>474350</v>
      </c>
      <c r="K74" s="54">
        <f>+'[1]Zał.1_WPF_bazowy'!K71</f>
        <v>0</v>
      </c>
      <c r="L74" s="54">
        <f>+'[1]Zał.1_WPF_bazowy'!L71</f>
        <v>0</v>
      </c>
      <c r="M74" s="54">
        <f>+'[1]Zał.1_WPF_bazowy'!M71</f>
        <v>0</v>
      </c>
      <c r="N74" s="54">
        <f>+'[1]Zał.1_WPF_bazowy'!N71</f>
        <v>0</v>
      </c>
      <c r="O74" s="54">
        <f>+'[1]Zał.1_WPF_bazowy'!O71</f>
        <v>0</v>
      </c>
      <c r="P74" s="54">
        <f>+'[1]Zał.1_WPF_bazowy'!P71</f>
        <v>0</v>
      </c>
      <c r="Q74" s="54">
        <f>+'[1]Zał.1_WPF_bazowy'!Q71</f>
        <v>0</v>
      </c>
      <c r="R74" s="54">
        <f>+'[1]Zał.1_WPF_bazowy'!R71</f>
        <v>0</v>
      </c>
      <c r="S74" s="54">
        <f>+'[1]Zał.1_WPF_bazowy'!S71</f>
        <v>0</v>
      </c>
      <c r="T74" s="55">
        <f>+'[1]Zał.1_WPF_bazowy'!T71</f>
        <v>0</v>
      </c>
      <c r="U74" s="55">
        <f>+'[1]Zał.1_WPF_bazowy'!U71</f>
        <v>0</v>
      </c>
      <c r="V74" s="55">
        <f>+'[1]Zał.1_WPF_bazowy'!V71</f>
        <v>0</v>
      </c>
      <c r="W74" s="55">
        <f>+'[1]Zał.1_WPF_bazowy'!W71</f>
        <v>0</v>
      </c>
      <c r="X74" s="55">
        <f>+'[1]Zał.1_WPF_bazowy'!X71</f>
        <v>0</v>
      </c>
      <c r="Y74" s="55">
        <f>+'[1]Zał.1_WPF_bazowy'!Y71</f>
        <v>0</v>
      </c>
      <c r="Z74" s="55">
        <f>+'[1]Zał.1_WPF_bazowy'!Z71</f>
        <v>0</v>
      </c>
      <c r="AA74" s="55">
        <f>+'[1]Zał.1_WPF_bazowy'!AA71</f>
        <v>0</v>
      </c>
      <c r="AB74" s="55">
        <f>+'[1]Zał.1_WPF_bazowy'!AB71</f>
        <v>0</v>
      </c>
      <c r="AC74" s="55">
        <f>+'[1]Zał.1_WPF_bazowy'!AC71</f>
        <v>0</v>
      </c>
      <c r="AD74" s="55">
        <f>+'[1]Zał.1_WPF_bazowy'!AD71</f>
        <v>0</v>
      </c>
      <c r="AE74" s="55">
        <f>+'[1]Zał.1_WPF_bazowy'!AE71</f>
        <v>0</v>
      </c>
      <c r="AF74" s="55">
        <f>+'[1]Zał.1_WPF_bazowy'!AF71</f>
        <v>0</v>
      </c>
      <c r="AG74" s="55">
        <f>+'[1]Zał.1_WPF_bazowy'!AG71</f>
        <v>0</v>
      </c>
      <c r="AH74" s="55">
        <f>+'[1]Zał.1_WPF_bazowy'!AH71</f>
        <v>0</v>
      </c>
      <c r="AI74" s="55">
        <f>+'[1]Zał.1_WPF_bazowy'!AI71</f>
        <v>0</v>
      </c>
      <c r="AJ74" s="55">
        <f>+'[1]Zał.1_WPF_bazowy'!AJ71</f>
        <v>0</v>
      </c>
      <c r="AK74" s="55">
        <f>+'[1]Zał.1_WPF_bazowy'!AK71</f>
        <v>0</v>
      </c>
      <c r="AL74" s="56">
        <f>+'[1]Zał.1_WPF_bazowy'!AL71</f>
        <v>0</v>
      </c>
    </row>
    <row r="75" spans="1:38" ht="15" outlineLevel="2">
      <c r="A75" s="36"/>
      <c r="B75" s="47" t="s">
        <v>135</v>
      </c>
      <c r="C75" s="48"/>
      <c r="D75" s="49" t="s">
        <v>136</v>
      </c>
      <c r="E75" s="50">
        <f>'[1]Zał.1_WPF_bazowy'!E72</f>
        <v>0</v>
      </c>
      <c r="F75" s="51">
        <f>'[1]Zał.1_WPF_bazowy'!F72</f>
        <v>0</v>
      </c>
      <c r="G75" s="51">
        <f>'[1]Zał.1_WPF_bazowy'!G72</f>
        <v>10607951</v>
      </c>
      <c r="H75" s="52">
        <v>5393772.61</v>
      </c>
      <c r="I75" s="53">
        <f>2368476+5205000</f>
        <v>7573476</v>
      </c>
      <c r="J75" s="54">
        <f>+'[1]Zał.1_WPF_bazowy'!J72</f>
        <v>1962460</v>
      </c>
      <c r="K75" s="54">
        <f>+'[1]Zał.1_WPF_bazowy'!K72</f>
        <v>4773398</v>
      </c>
      <c r="L75" s="54">
        <f>+'[1]Zał.1_WPF_bazowy'!L72</f>
        <v>6637590</v>
      </c>
      <c r="M75" s="54">
        <f>+'[1]Zał.1_WPF_bazowy'!M72</f>
        <v>8788285</v>
      </c>
      <c r="N75" s="54">
        <f>+'[1]Zał.1_WPF_bazowy'!N72</f>
        <v>11496394</v>
      </c>
      <c r="O75" s="54">
        <f>+'[1]Zał.1_WPF_bazowy'!O72</f>
        <v>14220079</v>
      </c>
      <c r="P75" s="54">
        <f>+'[1]Zał.1_WPF_bazowy'!P72</f>
        <v>16071114</v>
      </c>
      <c r="Q75" s="54">
        <f>+'[1]Zał.1_WPF_bazowy'!Q72</f>
        <v>18364690</v>
      </c>
      <c r="R75" s="54">
        <f>+'[1]Zał.1_WPF_bazowy'!R72</f>
        <v>22478455</v>
      </c>
      <c r="S75" s="54">
        <f>+'[1]Zał.1_WPF_bazowy'!S72</f>
        <v>24062030</v>
      </c>
      <c r="T75" s="55">
        <f>+'[1]Zał.1_WPF_bazowy'!T72</f>
        <v>0</v>
      </c>
      <c r="U75" s="55">
        <f>+'[1]Zał.1_WPF_bazowy'!U72</f>
        <v>0</v>
      </c>
      <c r="V75" s="55">
        <f>+'[1]Zał.1_WPF_bazowy'!V72</f>
        <v>0</v>
      </c>
      <c r="W75" s="55">
        <f>+'[1]Zał.1_WPF_bazowy'!W72</f>
        <v>0</v>
      </c>
      <c r="X75" s="55">
        <f>+'[1]Zał.1_WPF_bazowy'!X72</f>
        <v>0</v>
      </c>
      <c r="Y75" s="55">
        <f>+'[1]Zał.1_WPF_bazowy'!Y72</f>
        <v>0</v>
      </c>
      <c r="Z75" s="55">
        <f>+'[1]Zał.1_WPF_bazowy'!Z72</f>
        <v>0</v>
      </c>
      <c r="AA75" s="55">
        <f>+'[1]Zał.1_WPF_bazowy'!AA72</f>
        <v>0</v>
      </c>
      <c r="AB75" s="55">
        <f>+'[1]Zał.1_WPF_bazowy'!AB72</f>
        <v>0</v>
      </c>
      <c r="AC75" s="55">
        <f>+'[1]Zał.1_WPF_bazowy'!AC72</f>
        <v>0</v>
      </c>
      <c r="AD75" s="55">
        <f>+'[1]Zał.1_WPF_bazowy'!AD72</f>
        <v>0</v>
      </c>
      <c r="AE75" s="55">
        <f>+'[1]Zał.1_WPF_bazowy'!AE72</f>
        <v>0</v>
      </c>
      <c r="AF75" s="55">
        <f>+'[1]Zał.1_WPF_bazowy'!AF72</f>
        <v>0</v>
      </c>
      <c r="AG75" s="55">
        <f>+'[1]Zał.1_WPF_bazowy'!AG72</f>
        <v>0</v>
      </c>
      <c r="AH75" s="55">
        <f>+'[1]Zał.1_WPF_bazowy'!AH72</f>
        <v>0</v>
      </c>
      <c r="AI75" s="55">
        <f>+'[1]Zał.1_WPF_bazowy'!AI72</f>
        <v>0</v>
      </c>
      <c r="AJ75" s="55">
        <f>+'[1]Zał.1_WPF_bazowy'!AJ72</f>
        <v>0</v>
      </c>
      <c r="AK75" s="55">
        <f>+'[1]Zał.1_WPF_bazowy'!AK72</f>
        <v>0</v>
      </c>
      <c r="AL75" s="56">
        <f>+'[1]Zał.1_WPF_bazowy'!AL72</f>
        <v>0</v>
      </c>
    </row>
    <row r="76" spans="1:38" ht="15" outlineLevel="2">
      <c r="A76" s="36"/>
      <c r="B76" s="47" t="s">
        <v>137</v>
      </c>
      <c r="C76" s="48"/>
      <c r="D76" s="49" t="s">
        <v>138</v>
      </c>
      <c r="E76" s="50">
        <f>'[1]Zał.1_WPF_bazowy'!E73</f>
        <v>0</v>
      </c>
      <c r="F76" s="51">
        <f>'[1]Zał.1_WPF_bazowy'!F73</f>
        <v>0</v>
      </c>
      <c r="G76" s="51">
        <f>'[1]Zał.1_WPF_bazowy'!G73</f>
        <v>3168817</v>
      </c>
      <c r="H76" s="52">
        <v>2369088.01</v>
      </c>
      <c r="I76" s="53">
        <f>+'[1]Zał.1_WPF_bazowy'!I73+550000</f>
        <v>3250000</v>
      </c>
      <c r="J76" s="54">
        <f>+'[1]Zał.1_WPF_bazowy'!J73</f>
        <v>0</v>
      </c>
      <c r="K76" s="54">
        <f>+'[1]Zał.1_WPF_bazowy'!K73</f>
        <v>0</v>
      </c>
      <c r="L76" s="54">
        <f>+'[1]Zał.1_WPF_bazowy'!L73</f>
        <v>0</v>
      </c>
      <c r="M76" s="54">
        <f>+'[1]Zał.1_WPF_bazowy'!M73</f>
        <v>0</v>
      </c>
      <c r="N76" s="54">
        <f>+'[1]Zał.1_WPF_bazowy'!N73</f>
        <v>0</v>
      </c>
      <c r="O76" s="54">
        <f>+'[1]Zał.1_WPF_bazowy'!O73</f>
        <v>0</v>
      </c>
      <c r="P76" s="54">
        <f>+'[1]Zał.1_WPF_bazowy'!P73</f>
        <v>0</v>
      </c>
      <c r="Q76" s="54">
        <f>+'[1]Zał.1_WPF_bazowy'!Q73</f>
        <v>0</v>
      </c>
      <c r="R76" s="54">
        <f>+'[1]Zał.1_WPF_bazowy'!R73</f>
        <v>0</v>
      </c>
      <c r="S76" s="54">
        <f>+'[1]Zał.1_WPF_bazowy'!S73</f>
        <v>0</v>
      </c>
      <c r="T76" s="55">
        <f>+'[1]Zał.1_WPF_bazowy'!T73</f>
        <v>0</v>
      </c>
      <c r="U76" s="55">
        <f>+'[1]Zał.1_WPF_bazowy'!U73</f>
        <v>0</v>
      </c>
      <c r="V76" s="55">
        <f>+'[1]Zał.1_WPF_bazowy'!V73</f>
        <v>0</v>
      </c>
      <c r="W76" s="55">
        <f>+'[1]Zał.1_WPF_bazowy'!W73</f>
        <v>0</v>
      </c>
      <c r="X76" s="55">
        <f>+'[1]Zał.1_WPF_bazowy'!X73</f>
        <v>0</v>
      </c>
      <c r="Y76" s="55">
        <f>+'[1]Zał.1_WPF_bazowy'!Y73</f>
        <v>0</v>
      </c>
      <c r="Z76" s="55">
        <f>+'[1]Zał.1_WPF_bazowy'!Z73</f>
        <v>0</v>
      </c>
      <c r="AA76" s="55">
        <f>+'[1]Zał.1_WPF_bazowy'!AA73</f>
        <v>0</v>
      </c>
      <c r="AB76" s="55">
        <f>+'[1]Zał.1_WPF_bazowy'!AB73</f>
        <v>0</v>
      </c>
      <c r="AC76" s="55">
        <f>+'[1]Zał.1_WPF_bazowy'!AC73</f>
        <v>0</v>
      </c>
      <c r="AD76" s="55">
        <f>+'[1]Zał.1_WPF_bazowy'!AD73</f>
        <v>0</v>
      </c>
      <c r="AE76" s="55">
        <f>+'[1]Zał.1_WPF_bazowy'!AE73</f>
        <v>0</v>
      </c>
      <c r="AF76" s="55">
        <f>+'[1]Zał.1_WPF_bazowy'!AF73</f>
        <v>0</v>
      </c>
      <c r="AG76" s="55">
        <f>+'[1]Zał.1_WPF_bazowy'!AG73</f>
        <v>0</v>
      </c>
      <c r="AH76" s="55">
        <f>+'[1]Zał.1_WPF_bazowy'!AH73</f>
        <v>0</v>
      </c>
      <c r="AI76" s="55">
        <f>+'[1]Zał.1_WPF_bazowy'!AI73</f>
        <v>0</v>
      </c>
      <c r="AJ76" s="55">
        <f>+'[1]Zał.1_WPF_bazowy'!AJ73</f>
        <v>0</v>
      </c>
      <c r="AK76" s="55">
        <f>+'[1]Zał.1_WPF_bazowy'!AK73</f>
        <v>0</v>
      </c>
      <c r="AL76" s="56">
        <f>+'[1]Zał.1_WPF_bazowy'!AL73</f>
        <v>0</v>
      </c>
    </row>
    <row r="77" spans="1:38" s="46" customFormat="1" ht="28.5" outlineLevel="1">
      <c r="A77" s="36"/>
      <c r="B77" s="37">
        <v>12</v>
      </c>
      <c r="C77" s="38"/>
      <c r="D77" s="39" t="s">
        <v>139</v>
      </c>
      <c r="E77" s="76" t="s">
        <v>15</v>
      </c>
      <c r="F77" s="77" t="s">
        <v>15</v>
      </c>
      <c r="G77" s="77" t="s">
        <v>15</v>
      </c>
      <c r="H77" s="78" t="s">
        <v>15</v>
      </c>
      <c r="I77" s="79" t="s">
        <v>15</v>
      </c>
      <c r="J77" s="80" t="s">
        <v>15</v>
      </c>
      <c r="K77" s="80" t="s">
        <v>15</v>
      </c>
      <c r="L77" s="80" t="s">
        <v>15</v>
      </c>
      <c r="M77" s="80" t="s">
        <v>15</v>
      </c>
      <c r="N77" s="80" t="s">
        <v>15</v>
      </c>
      <c r="O77" s="80" t="s">
        <v>15</v>
      </c>
      <c r="P77" s="80" t="s">
        <v>15</v>
      </c>
      <c r="Q77" s="80" t="s">
        <v>15</v>
      </c>
      <c r="R77" s="80" t="s">
        <v>15</v>
      </c>
      <c r="S77" s="80" t="s">
        <v>15</v>
      </c>
      <c r="T77" s="81" t="s">
        <v>15</v>
      </c>
      <c r="U77" s="81" t="s">
        <v>15</v>
      </c>
      <c r="V77" s="81" t="s">
        <v>15</v>
      </c>
      <c r="W77" s="81" t="s">
        <v>15</v>
      </c>
      <c r="X77" s="81" t="s">
        <v>15</v>
      </c>
      <c r="Y77" s="81" t="s">
        <v>15</v>
      </c>
      <c r="Z77" s="81" t="s">
        <v>15</v>
      </c>
      <c r="AA77" s="81" t="s">
        <v>15</v>
      </c>
      <c r="AB77" s="81" t="s">
        <v>15</v>
      </c>
      <c r="AC77" s="81" t="s">
        <v>15</v>
      </c>
      <c r="AD77" s="81" t="s">
        <v>15</v>
      </c>
      <c r="AE77" s="81" t="s">
        <v>15</v>
      </c>
      <c r="AF77" s="81" t="s">
        <v>15</v>
      </c>
      <c r="AG77" s="81" t="s">
        <v>15</v>
      </c>
      <c r="AH77" s="81" t="s">
        <v>15</v>
      </c>
      <c r="AI77" s="81" t="s">
        <v>15</v>
      </c>
      <c r="AJ77" s="81" t="s">
        <v>15</v>
      </c>
      <c r="AK77" s="81" t="s">
        <v>15</v>
      </c>
      <c r="AL77" s="82" t="s">
        <v>15</v>
      </c>
    </row>
    <row r="78" spans="1:38" ht="30" outlineLevel="2">
      <c r="A78" s="36"/>
      <c r="B78" s="47" t="s">
        <v>140</v>
      </c>
      <c r="C78" s="48"/>
      <c r="D78" s="49" t="s">
        <v>141</v>
      </c>
      <c r="E78" s="50">
        <f>'[1]Zał.1_WPF_bazowy'!E75</f>
        <v>0</v>
      </c>
      <c r="F78" s="51">
        <f>'[1]Zał.1_WPF_bazowy'!F75</f>
        <v>0</v>
      </c>
      <c r="G78" s="51">
        <f>'[1]Zał.1_WPF_bazowy'!G75</f>
        <v>6177985</v>
      </c>
      <c r="H78" s="52">
        <f>'[1]Zał.1_WPF_bazowy'!H75</f>
        <v>6177985</v>
      </c>
      <c r="I78" s="53">
        <v>5357638</v>
      </c>
      <c r="J78" s="54">
        <f>+'[1]Zał.1_WPF_bazowy'!J75</f>
        <v>1121184</v>
      </c>
      <c r="K78" s="54">
        <f>+'[1]Zał.1_WPF_bazowy'!K75</f>
        <v>0</v>
      </c>
      <c r="L78" s="54">
        <f>+'[1]Zał.1_WPF_bazowy'!L75</f>
        <v>0</v>
      </c>
      <c r="M78" s="54">
        <f>+'[1]Zał.1_WPF_bazowy'!M75</f>
        <v>0</v>
      </c>
      <c r="N78" s="54">
        <f>+'[1]Zał.1_WPF_bazowy'!N75</f>
        <v>0</v>
      </c>
      <c r="O78" s="54">
        <f>+'[1]Zał.1_WPF_bazowy'!O75</f>
        <v>0</v>
      </c>
      <c r="P78" s="54">
        <f>+'[1]Zał.1_WPF_bazowy'!P75</f>
        <v>0</v>
      </c>
      <c r="Q78" s="54">
        <f>+'[1]Zał.1_WPF_bazowy'!Q75</f>
        <v>0</v>
      </c>
      <c r="R78" s="54">
        <f>+'[1]Zał.1_WPF_bazowy'!R75</f>
        <v>0</v>
      </c>
      <c r="S78" s="54">
        <f>+'[1]Zał.1_WPF_bazowy'!S75</f>
        <v>0</v>
      </c>
      <c r="T78" s="55">
        <f>+'[1]Zał.1_WPF_bazowy'!T75</f>
        <v>0</v>
      </c>
      <c r="U78" s="55">
        <f>+'[1]Zał.1_WPF_bazowy'!U75</f>
        <v>0</v>
      </c>
      <c r="V78" s="55">
        <f>+'[1]Zał.1_WPF_bazowy'!V75</f>
        <v>0</v>
      </c>
      <c r="W78" s="55">
        <f>+'[1]Zał.1_WPF_bazowy'!W75</f>
        <v>0</v>
      </c>
      <c r="X78" s="55">
        <f>+'[1]Zał.1_WPF_bazowy'!X75</f>
        <v>0</v>
      </c>
      <c r="Y78" s="55">
        <f>+'[1]Zał.1_WPF_bazowy'!Y75</f>
        <v>0</v>
      </c>
      <c r="Z78" s="55">
        <f>+'[1]Zał.1_WPF_bazowy'!Z75</f>
        <v>0</v>
      </c>
      <c r="AA78" s="55">
        <f>+'[1]Zał.1_WPF_bazowy'!AA75</f>
        <v>0</v>
      </c>
      <c r="AB78" s="55">
        <f>+'[1]Zał.1_WPF_bazowy'!AB75</f>
        <v>0</v>
      </c>
      <c r="AC78" s="55">
        <f>+'[1]Zał.1_WPF_bazowy'!AC75</f>
        <v>0</v>
      </c>
      <c r="AD78" s="55">
        <f>+'[1]Zał.1_WPF_bazowy'!AD75</f>
        <v>0</v>
      </c>
      <c r="AE78" s="55">
        <f>+'[1]Zał.1_WPF_bazowy'!AE75</f>
        <v>0</v>
      </c>
      <c r="AF78" s="55">
        <f>+'[1]Zał.1_WPF_bazowy'!AF75</f>
        <v>0</v>
      </c>
      <c r="AG78" s="55">
        <f>+'[1]Zał.1_WPF_bazowy'!AG75</f>
        <v>0</v>
      </c>
      <c r="AH78" s="55">
        <f>+'[1]Zał.1_WPF_bazowy'!AH75</f>
        <v>0</v>
      </c>
      <c r="AI78" s="55">
        <f>+'[1]Zał.1_WPF_bazowy'!AI75</f>
        <v>0</v>
      </c>
      <c r="AJ78" s="55">
        <f>+'[1]Zał.1_WPF_bazowy'!AJ75</f>
        <v>0</v>
      </c>
      <c r="AK78" s="55">
        <f>+'[1]Zał.1_WPF_bazowy'!AK75</f>
        <v>0</v>
      </c>
      <c r="AL78" s="56">
        <f>+'[1]Zał.1_WPF_bazowy'!AL75</f>
        <v>0</v>
      </c>
    </row>
    <row r="79" spans="1:38" ht="15" outlineLevel="2">
      <c r="A79" s="36"/>
      <c r="B79" s="47" t="s">
        <v>142</v>
      </c>
      <c r="C79" s="48"/>
      <c r="D79" s="101" t="s">
        <v>143</v>
      </c>
      <c r="E79" s="50">
        <f>'[1]Zał.1_WPF_bazowy'!E76</f>
        <v>0</v>
      </c>
      <c r="F79" s="51">
        <f>'[1]Zał.1_WPF_bazowy'!F76</f>
        <v>0</v>
      </c>
      <c r="G79" s="51">
        <f>'[1]Zał.1_WPF_bazowy'!G76</f>
        <v>5793535</v>
      </c>
      <c r="H79" s="52">
        <f>'[1]Zał.1_WPF_bazowy'!H76</f>
        <v>5793535</v>
      </c>
      <c r="I79" s="53">
        <v>5092478</v>
      </c>
      <c r="J79" s="54">
        <f>+'[1]Zał.1_WPF_bazowy'!J76</f>
        <v>1025521</v>
      </c>
      <c r="K79" s="54">
        <f>+'[1]Zał.1_WPF_bazowy'!K76</f>
        <v>0</v>
      </c>
      <c r="L79" s="54">
        <f>+'[1]Zał.1_WPF_bazowy'!L76</f>
        <v>0</v>
      </c>
      <c r="M79" s="54">
        <f>+'[1]Zał.1_WPF_bazowy'!M76</f>
        <v>0</v>
      </c>
      <c r="N79" s="54">
        <f>+'[1]Zał.1_WPF_bazowy'!N76</f>
        <v>0</v>
      </c>
      <c r="O79" s="54">
        <f>+'[1]Zał.1_WPF_bazowy'!O76</f>
        <v>0</v>
      </c>
      <c r="P79" s="54">
        <f>+'[1]Zał.1_WPF_bazowy'!P76</f>
        <v>0</v>
      </c>
      <c r="Q79" s="54">
        <f>+'[1]Zał.1_WPF_bazowy'!Q76</f>
        <v>0</v>
      </c>
      <c r="R79" s="54">
        <f>+'[1]Zał.1_WPF_bazowy'!R76</f>
        <v>0</v>
      </c>
      <c r="S79" s="54">
        <f>+'[1]Zał.1_WPF_bazowy'!S76</f>
        <v>0</v>
      </c>
      <c r="T79" s="55">
        <f>+'[1]Zał.1_WPF_bazowy'!T76</f>
        <v>0</v>
      </c>
      <c r="U79" s="55">
        <f>+'[1]Zał.1_WPF_bazowy'!U76</f>
        <v>0</v>
      </c>
      <c r="V79" s="55">
        <f>+'[1]Zał.1_WPF_bazowy'!V76</f>
        <v>0</v>
      </c>
      <c r="W79" s="55">
        <f>+'[1]Zał.1_WPF_bazowy'!W76</f>
        <v>0</v>
      </c>
      <c r="X79" s="55">
        <f>+'[1]Zał.1_WPF_bazowy'!X76</f>
        <v>0</v>
      </c>
      <c r="Y79" s="55">
        <f>+'[1]Zał.1_WPF_bazowy'!Y76</f>
        <v>0</v>
      </c>
      <c r="Z79" s="55">
        <f>+'[1]Zał.1_WPF_bazowy'!Z76</f>
        <v>0</v>
      </c>
      <c r="AA79" s="55">
        <f>+'[1]Zał.1_WPF_bazowy'!AA76</f>
        <v>0</v>
      </c>
      <c r="AB79" s="55">
        <f>+'[1]Zał.1_WPF_bazowy'!AB76</f>
        <v>0</v>
      </c>
      <c r="AC79" s="55">
        <f>+'[1]Zał.1_WPF_bazowy'!AC76</f>
        <v>0</v>
      </c>
      <c r="AD79" s="55">
        <f>+'[1]Zał.1_WPF_bazowy'!AD76</f>
        <v>0</v>
      </c>
      <c r="AE79" s="55">
        <f>+'[1]Zał.1_WPF_bazowy'!AE76</f>
        <v>0</v>
      </c>
      <c r="AF79" s="55">
        <f>+'[1]Zał.1_WPF_bazowy'!AF76</f>
        <v>0</v>
      </c>
      <c r="AG79" s="55">
        <f>+'[1]Zał.1_WPF_bazowy'!AG76</f>
        <v>0</v>
      </c>
      <c r="AH79" s="55">
        <f>+'[1]Zał.1_WPF_bazowy'!AH76</f>
        <v>0</v>
      </c>
      <c r="AI79" s="55">
        <f>+'[1]Zał.1_WPF_bazowy'!AI76</f>
        <v>0</v>
      </c>
      <c r="AJ79" s="55">
        <f>+'[1]Zał.1_WPF_bazowy'!AJ76</f>
        <v>0</v>
      </c>
      <c r="AK79" s="55">
        <f>+'[1]Zał.1_WPF_bazowy'!AK76</f>
        <v>0</v>
      </c>
      <c r="AL79" s="56">
        <f>+'[1]Zał.1_WPF_bazowy'!AL76</f>
        <v>0</v>
      </c>
    </row>
    <row r="80" spans="1:38" ht="45" outlineLevel="2">
      <c r="A80" s="36"/>
      <c r="B80" s="47" t="s">
        <v>144</v>
      </c>
      <c r="C80" s="48"/>
      <c r="D80" s="102" t="s">
        <v>145</v>
      </c>
      <c r="E80" s="50">
        <f>'[1]Zał.1_WPF_bazowy'!E77</f>
        <v>0</v>
      </c>
      <c r="F80" s="51">
        <f>'[1]Zał.1_WPF_bazowy'!F77</f>
        <v>0</v>
      </c>
      <c r="G80" s="51">
        <f>'[1]Zał.1_WPF_bazowy'!G77</f>
        <v>5793535</v>
      </c>
      <c r="H80" s="52">
        <f>'[1]Zał.1_WPF_bazowy'!H77</f>
        <v>5793535</v>
      </c>
      <c r="I80" s="53">
        <v>5092478</v>
      </c>
      <c r="J80" s="54">
        <f>+'[1]Zał.1_WPF_bazowy'!J77</f>
        <v>1025521</v>
      </c>
      <c r="K80" s="54">
        <f>+'[1]Zał.1_WPF_bazowy'!K77</f>
        <v>0</v>
      </c>
      <c r="L80" s="54">
        <f>+'[1]Zał.1_WPF_bazowy'!L77</f>
        <v>0</v>
      </c>
      <c r="M80" s="54">
        <f>+'[1]Zał.1_WPF_bazowy'!M77</f>
        <v>0</v>
      </c>
      <c r="N80" s="54">
        <f>+'[1]Zał.1_WPF_bazowy'!N77</f>
        <v>0</v>
      </c>
      <c r="O80" s="54">
        <f>+'[1]Zał.1_WPF_bazowy'!O77</f>
        <v>0</v>
      </c>
      <c r="P80" s="54">
        <f>+'[1]Zał.1_WPF_bazowy'!P77</f>
        <v>0</v>
      </c>
      <c r="Q80" s="54">
        <f>+'[1]Zał.1_WPF_bazowy'!Q77</f>
        <v>0</v>
      </c>
      <c r="R80" s="54">
        <f>+'[1]Zał.1_WPF_bazowy'!R77</f>
        <v>0</v>
      </c>
      <c r="S80" s="54">
        <f>+'[1]Zał.1_WPF_bazowy'!S77</f>
        <v>0</v>
      </c>
      <c r="T80" s="55">
        <f>+'[1]Zał.1_WPF_bazowy'!T77</f>
        <v>0</v>
      </c>
      <c r="U80" s="55">
        <f>+'[1]Zał.1_WPF_bazowy'!U77</f>
        <v>0</v>
      </c>
      <c r="V80" s="55">
        <f>+'[1]Zał.1_WPF_bazowy'!V77</f>
        <v>0</v>
      </c>
      <c r="W80" s="55">
        <f>+'[1]Zał.1_WPF_bazowy'!W77</f>
        <v>0</v>
      </c>
      <c r="X80" s="55">
        <f>+'[1]Zał.1_WPF_bazowy'!X77</f>
        <v>0</v>
      </c>
      <c r="Y80" s="55">
        <f>+'[1]Zał.1_WPF_bazowy'!Y77</f>
        <v>0</v>
      </c>
      <c r="Z80" s="55">
        <f>+'[1]Zał.1_WPF_bazowy'!Z77</f>
        <v>0</v>
      </c>
      <c r="AA80" s="55">
        <f>+'[1]Zał.1_WPF_bazowy'!AA77</f>
        <v>0</v>
      </c>
      <c r="AB80" s="55">
        <f>+'[1]Zał.1_WPF_bazowy'!AB77</f>
        <v>0</v>
      </c>
      <c r="AC80" s="55">
        <f>+'[1]Zał.1_WPF_bazowy'!AC77</f>
        <v>0</v>
      </c>
      <c r="AD80" s="55">
        <f>+'[1]Zał.1_WPF_bazowy'!AD77</f>
        <v>0</v>
      </c>
      <c r="AE80" s="55">
        <f>+'[1]Zał.1_WPF_bazowy'!AE77</f>
        <v>0</v>
      </c>
      <c r="AF80" s="55">
        <f>+'[1]Zał.1_WPF_bazowy'!AF77</f>
        <v>0</v>
      </c>
      <c r="AG80" s="55">
        <f>+'[1]Zał.1_WPF_bazowy'!AG77</f>
        <v>0</v>
      </c>
      <c r="AH80" s="55">
        <f>+'[1]Zał.1_WPF_bazowy'!AH77</f>
        <v>0</v>
      </c>
      <c r="AI80" s="55">
        <f>+'[1]Zał.1_WPF_bazowy'!AI77</f>
        <v>0</v>
      </c>
      <c r="AJ80" s="55">
        <f>+'[1]Zał.1_WPF_bazowy'!AJ77</f>
        <v>0</v>
      </c>
      <c r="AK80" s="55">
        <f>+'[1]Zał.1_WPF_bazowy'!AK77</f>
        <v>0</v>
      </c>
      <c r="AL80" s="56">
        <f>+'[1]Zał.1_WPF_bazowy'!AL77</f>
        <v>0</v>
      </c>
    </row>
    <row r="81" spans="1:38" ht="30" outlineLevel="2">
      <c r="A81" s="36"/>
      <c r="B81" s="47" t="s">
        <v>146</v>
      </c>
      <c r="C81" s="48"/>
      <c r="D81" s="49" t="s">
        <v>147</v>
      </c>
      <c r="E81" s="50">
        <f>'[1]Zał.1_WPF_bazowy'!E78</f>
        <v>0</v>
      </c>
      <c r="F81" s="51">
        <f>'[1]Zał.1_WPF_bazowy'!F78</f>
        <v>0</v>
      </c>
      <c r="G81" s="51">
        <f>'[1]Zał.1_WPF_bazowy'!G78</f>
        <v>4159968</v>
      </c>
      <c r="H81" s="52">
        <f>'[1]Zał.1_WPF_bazowy'!H78</f>
        <v>4159968</v>
      </c>
      <c r="I81" s="53">
        <f>+'[1]Zał.1_WPF_bazowy'!I78</f>
        <v>314790</v>
      </c>
      <c r="J81" s="54">
        <f>+'[1]Zał.1_WPF_bazowy'!J78</f>
        <v>0</v>
      </c>
      <c r="K81" s="54">
        <f>+'[1]Zał.1_WPF_bazowy'!K78</f>
        <v>0</v>
      </c>
      <c r="L81" s="54">
        <f>+'[1]Zał.1_WPF_bazowy'!L78</f>
        <v>0</v>
      </c>
      <c r="M81" s="54">
        <f>+'[1]Zał.1_WPF_bazowy'!M78</f>
        <v>0</v>
      </c>
      <c r="N81" s="54">
        <f>+'[1]Zał.1_WPF_bazowy'!N78</f>
        <v>0</v>
      </c>
      <c r="O81" s="54">
        <f>+'[1]Zał.1_WPF_bazowy'!O78</f>
        <v>0</v>
      </c>
      <c r="P81" s="54">
        <f>+'[1]Zał.1_WPF_bazowy'!P78</f>
        <v>0</v>
      </c>
      <c r="Q81" s="54">
        <f>+'[1]Zał.1_WPF_bazowy'!Q78</f>
        <v>0</v>
      </c>
      <c r="R81" s="54">
        <f>+'[1]Zał.1_WPF_bazowy'!R78</f>
        <v>0</v>
      </c>
      <c r="S81" s="54">
        <f>+'[1]Zał.1_WPF_bazowy'!S78</f>
        <v>0</v>
      </c>
      <c r="T81" s="55">
        <f>+'[1]Zał.1_WPF_bazowy'!T78</f>
        <v>0</v>
      </c>
      <c r="U81" s="55">
        <f>+'[1]Zał.1_WPF_bazowy'!U78</f>
        <v>0</v>
      </c>
      <c r="V81" s="55">
        <f>+'[1]Zał.1_WPF_bazowy'!V78</f>
        <v>0</v>
      </c>
      <c r="W81" s="55">
        <f>+'[1]Zał.1_WPF_bazowy'!W78</f>
        <v>0</v>
      </c>
      <c r="X81" s="55">
        <f>+'[1]Zał.1_WPF_bazowy'!X78</f>
        <v>0</v>
      </c>
      <c r="Y81" s="55">
        <f>+'[1]Zał.1_WPF_bazowy'!Y78</f>
        <v>0</v>
      </c>
      <c r="Z81" s="55">
        <f>+'[1]Zał.1_WPF_bazowy'!Z78</f>
        <v>0</v>
      </c>
      <c r="AA81" s="55">
        <f>+'[1]Zał.1_WPF_bazowy'!AA78</f>
        <v>0</v>
      </c>
      <c r="AB81" s="55">
        <f>+'[1]Zał.1_WPF_bazowy'!AB78</f>
        <v>0</v>
      </c>
      <c r="AC81" s="55">
        <f>+'[1]Zał.1_WPF_bazowy'!AC78</f>
        <v>0</v>
      </c>
      <c r="AD81" s="55">
        <f>+'[1]Zał.1_WPF_bazowy'!AD78</f>
        <v>0</v>
      </c>
      <c r="AE81" s="55">
        <f>+'[1]Zał.1_WPF_bazowy'!AE78</f>
        <v>0</v>
      </c>
      <c r="AF81" s="55">
        <f>+'[1]Zał.1_WPF_bazowy'!AF78</f>
        <v>0</v>
      </c>
      <c r="AG81" s="55">
        <f>+'[1]Zał.1_WPF_bazowy'!AG78</f>
        <v>0</v>
      </c>
      <c r="AH81" s="55">
        <f>+'[1]Zał.1_WPF_bazowy'!AH78</f>
        <v>0</v>
      </c>
      <c r="AI81" s="55">
        <f>+'[1]Zał.1_WPF_bazowy'!AI78</f>
        <v>0</v>
      </c>
      <c r="AJ81" s="55">
        <f>+'[1]Zał.1_WPF_bazowy'!AJ78</f>
        <v>0</v>
      </c>
      <c r="AK81" s="55">
        <f>+'[1]Zał.1_WPF_bazowy'!AK78</f>
        <v>0</v>
      </c>
      <c r="AL81" s="56">
        <f>+'[1]Zał.1_WPF_bazowy'!AL78</f>
        <v>0</v>
      </c>
    </row>
    <row r="82" spans="1:38" ht="15" outlineLevel="2">
      <c r="A82" s="36"/>
      <c r="B82" s="47" t="s">
        <v>148</v>
      </c>
      <c r="C82" s="48"/>
      <c r="D82" s="101" t="s">
        <v>143</v>
      </c>
      <c r="E82" s="50">
        <f>'[1]Zał.1_WPF_bazowy'!E79</f>
        <v>0</v>
      </c>
      <c r="F82" s="51">
        <f>'[1]Zał.1_WPF_bazowy'!F79</f>
        <v>0</v>
      </c>
      <c r="G82" s="51">
        <f>'[1]Zał.1_WPF_bazowy'!G79</f>
        <v>2787505</v>
      </c>
      <c r="H82" s="52">
        <f>'[1]Zał.1_WPF_bazowy'!H79</f>
        <v>2787505</v>
      </c>
      <c r="I82" s="53">
        <f>+'[1]Zał.1_WPF_bazowy'!I79</f>
        <v>267571</v>
      </c>
      <c r="J82" s="54">
        <f>+'[1]Zał.1_WPF_bazowy'!J79</f>
        <v>0</v>
      </c>
      <c r="K82" s="54">
        <f>+'[1]Zał.1_WPF_bazowy'!K79</f>
        <v>0</v>
      </c>
      <c r="L82" s="54">
        <f>+'[1]Zał.1_WPF_bazowy'!L79</f>
        <v>0</v>
      </c>
      <c r="M82" s="54">
        <f>+'[1]Zał.1_WPF_bazowy'!M79</f>
        <v>0</v>
      </c>
      <c r="N82" s="54">
        <f>+'[1]Zał.1_WPF_bazowy'!N79</f>
        <v>0</v>
      </c>
      <c r="O82" s="54">
        <f>+'[1]Zał.1_WPF_bazowy'!O79</f>
        <v>0</v>
      </c>
      <c r="P82" s="54">
        <f>+'[1]Zał.1_WPF_bazowy'!P79</f>
        <v>0</v>
      </c>
      <c r="Q82" s="54">
        <f>+'[1]Zał.1_WPF_bazowy'!Q79</f>
        <v>0</v>
      </c>
      <c r="R82" s="54">
        <f>+'[1]Zał.1_WPF_bazowy'!R79</f>
        <v>0</v>
      </c>
      <c r="S82" s="54">
        <f>+'[1]Zał.1_WPF_bazowy'!S79</f>
        <v>0</v>
      </c>
      <c r="T82" s="55">
        <f>+'[1]Zał.1_WPF_bazowy'!T79</f>
        <v>0</v>
      </c>
      <c r="U82" s="55">
        <f>+'[1]Zał.1_WPF_bazowy'!U79</f>
        <v>0</v>
      </c>
      <c r="V82" s="55">
        <f>+'[1]Zał.1_WPF_bazowy'!V79</f>
        <v>0</v>
      </c>
      <c r="W82" s="55">
        <f>+'[1]Zał.1_WPF_bazowy'!W79</f>
        <v>0</v>
      </c>
      <c r="X82" s="55">
        <f>+'[1]Zał.1_WPF_bazowy'!X79</f>
        <v>0</v>
      </c>
      <c r="Y82" s="55">
        <f>+'[1]Zał.1_WPF_bazowy'!Y79</f>
        <v>0</v>
      </c>
      <c r="Z82" s="55">
        <f>+'[1]Zał.1_WPF_bazowy'!Z79</f>
        <v>0</v>
      </c>
      <c r="AA82" s="55">
        <f>+'[1]Zał.1_WPF_bazowy'!AA79</f>
        <v>0</v>
      </c>
      <c r="AB82" s="55">
        <f>+'[1]Zał.1_WPF_bazowy'!AB79</f>
        <v>0</v>
      </c>
      <c r="AC82" s="55">
        <f>+'[1]Zał.1_WPF_bazowy'!AC79</f>
        <v>0</v>
      </c>
      <c r="AD82" s="55">
        <f>+'[1]Zał.1_WPF_bazowy'!AD79</f>
        <v>0</v>
      </c>
      <c r="AE82" s="55">
        <f>+'[1]Zał.1_WPF_bazowy'!AE79</f>
        <v>0</v>
      </c>
      <c r="AF82" s="55">
        <f>+'[1]Zał.1_WPF_bazowy'!AF79</f>
        <v>0</v>
      </c>
      <c r="AG82" s="55">
        <f>+'[1]Zał.1_WPF_bazowy'!AG79</f>
        <v>0</v>
      </c>
      <c r="AH82" s="55">
        <f>+'[1]Zał.1_WPF_bazowy'!AH79</f>
        <v>0</v>
      </c>
      <c r="AI82" s="55">
        <f>+'[1]Zał.1_WPF_bazowy'!AI79</f>
        <v>0</v>
      </c>
      <c r="AJ82" s="55">
        <f>+'[1]Zał.1_WPF_bazowy'!AJ79</f>
        <v>0</v>
      </c>
      <c r="AK82" s="55">
        <f>+'[1]Zał.1_WPF_bazowy'!AK79</f>
        <v>0</v>
      </c>
      <c r="AL82" s="56">
        <f>+'[1]Zał.1_WPF_bazowy'!AL79</f>
        <v>0</v>
      </c>
    </row>
    <row r="83" spans="1:38" ht="45" outlineLevel="2">
      <c r="A83" s="36"/>
      <c r="B83" s="47" t="s">
        <v>149</v>
      </c>
      <c r="C83" s="48"/>
      <c r="D83" s="102" t="s">
        <v>150</v>
      </c>
      <c r="E83" s="50">
        <f>'[1]Zał.1_WPF_bazowy'!E80</f>
        <v>0</v>
      </c>
      <c r="F83" s="51">
        <f>'[1]Zał.1_WPF_bazowy'!F80</f>
        <v>0</v>
      </c>
      <c r="G83" s="51">
        <f>'[1]Zał.1_WPF_bazowy'!G80</f>
        <v>2787505</v>
      </c>
      <c r="H83" s="52">
        <f>'[1]Zał.1_WPF_bazowy'!H80</f>
        <v>2787505</v>
      </c>
      <c r="I83" s="53">
        <f>+'[1]Zał.1_WPF_bazowy'!I80</f>
        <v>267571</v>
      </c>
      <c r="J83" s="54">
        <f>+'[1]Zał.1_WPF_bazowy'!J80</f>
        <v>0</v>
      </c>
      <c r="K83" s="54">
        <f>+'[1]Zał.1_WPF_bazowy'!K80</f>
        <v>0</v>
      </c>
      <c r="L83" s="54">
        <f>+'[1]Zał.1_WPF_bazowy'!L80</f>
        <v>0</v>
      </c>
      <c r="M83" s="54">
        <f>+'[1]Zał.1_WPF_bazowy'!M80</f>
        <v>0</v>
      </c>
      <c r="N83" s="54">
        <f>+'[1]Zał.1_WPF_bazowy'!N80</f>
        <v>0</v>
      </c>
      <c r="O83" s="54">
        <f>+'[1]Zał.1_WPF_bazowy'!O80</f>
        <v>0</v>
      </c>
      <c r="P83" s="54">
        <f>+'[1]Zał.1_WPF_bazowy'!P80</f>
        <v>0</v>
      </c>
      <c r="Q83" s="54">
        <f>+'[1]Zał.1_WPF_bazowy'!Q80</f>
        <v>0</v>
      </c>
      <c r="R83" s="54">
        <f>+'[1]Zał.1_WPF_bazowy'!R80</f>
        <v>0</v>
      </c>
      <c r="S83" s="54">
        <f>+'[1]Zał.1_WPF_bazowy'!S80</f>
        <v>0</v>
      </c>
      <c r="T83" s="55">
        <f>+'[1]Zał.1_WPF_bazowy'!T80</f>
        <v>0</v>
      </c>
      <c r="U83" s="55">
        <f>+'[1]Zał.1_WPF_bazowy'!U80</f>
        <v>0</v>
      </c>
      <c r="V83" s="55">
        <f>+'[1]Zał.1_WPF_bazowy'!V80</f>
        <v>0</v>
      </c>
      <c r="W83" s="55">
        <f>+'[1]Zał.1_WPF_bazowy'!W80</f>
        <v>0</v>
      </c>
      <c r="X83" s="55">
        <f>+'[1]Zał.1_WPF_bazowy'!X80</f>
        <v>0</v>
      </c>
      <c r="Y83" s="55">
        <f>+'[1]Zał.1_WPF_bazowy'!Y80</f>
        <v>0</v>
      </c>
      <c r="Z83" s="55">
        <f>+'[1]Zał.1_WPF_bazowy'!Z80</f>
        <v>0</v>
      </c>
      <c r="AA83" s="55">
        <f>+'[1]Zał.1_WPF_bazowy'!AA80</f>
        <v>0</v>
      </c>
      <c r="AB83" s="55">
        <f>+'[1]Zał.1_WPF_bazowy'!AB80</f>
        <v>0</v>
      </c>
      <c r="AC83" s="55">
        <f>+'[1]Zał.1_WPF_bazowy'!AC80</f>
        <v>0</v>
      </c>
      <c r="AD83" s="55">
        <f>+'[1]Zał.1_WPF_bazowy'!AD80</f>
        <v>0</v>
      </c>
      <c r="AE83" s="55">
        <f>+'[1]Zał.1_WPF_bazowy'!AE80</f>
        <v>0</v>
      </c>
      <c r="AF83" s="55">
        <f>+'[1]Zał.1_WPF_bazowy'!AF80</f>
        <v>0</v>
      </c>
      <c r="AG83" s="55">
        <f>+'[1]Zał.1_WPF_bazowy'!AG80</f>
        <v>0</v>
      </c>
      <c r="AH83" s="55">
        <f>+'[1]Zał.1_WPF_bazowy'!AH80</f>
        <v>0</v>
      </c>
      <c r="AI83" s="55">
        <f>+'[1]Zał.1_WPF_bazowy'!AI80</f>
        <v>0</v>
      </c>
      <c r="AJ83" s="55">
        <f>+'[1]Zał.1_WPF_bazowy'!AJ80</f>
        <v>0</v>
      </c>
      <c r="AK83" s="55">
        <f>+'[1]Zał.1_WPF_bazowy'!AK80</f>
        <v>0</v>
      </c>
      <c r="AL83" s="56">
        <f>+'[1]Zał.1_WPF_bazowy'!AL80</f>
        <v>0</v>
      </c>
    </row>
    <row r="84" spans="1:38" ht="30" outlineLevel="2">
      <c r="A84" s="36"/>
      <c r="B84" s="47" t="s">
        <v>151</v>
      </c>
      <c r="C84" s="48"/>
      <c r="D84" s="49" t="s">
        <v>152</v>
      </c>
      <c r="E84" s="50">
        <f>'[1]Zał.1_WPF_bazowy'!E81</f>
        <v>0</v>
      </c>
      <c r="F84" s="51">
        <f>'[1]Zał.1_WPF_bazowy'!F81</f>
        <v>0</v>
      </c>
      <c r="G84" s="51">
        <f>'[1]Zał.1_WPF_bazowy'!G81</f>
        <v>6177985</v>
      </c>
      <c r="H84" s="52">
        <f>'[1]Zał.1_WPF_bazowy'!H81</f>
        <v>6177985</v>
      </c>
      <c r="I84" s="53">
        <v>5520848</v>
      </c>
      <c r="J84" s="54">
        <f>+'[1]Zał.1_WPF_bazowy'!J81</f>
        <v>1187335</v>
      </c>
      <c r="K84" s="54">
        <f>+'[1]Zał.1_WPF_bazowy'!K81</f>
        <v>0</v>
      </c>
      <c r="L84" s="54">
        <f>+'[1]Zał.1_WPF_bazowy'!L81</f>
        <v>0</v>
      </c>
      <c r="M84" s="54">
        <f>+'[1]Zał.1_WPF_bazowy'!M81</f>
        <v>0</v>
      </c>
      <c r="N84" s="54">
        <f>+'[1]Zał.1_WPF_bazowy'!N81</f>
        <v>0</v>
      </c>
      <c r="O84" s="54">
        <f>+'[1]Zał.1_WPF_bazowy'!O81</f>
        <v>0</v>
      </c>
      <c r="P84" s="54">
        <f>+'[1]Zał.1_WPF_bazowy'!P81</f>
        <v>0</v>
      </c>
      <c r="Q84" s="54">
        <f>+'[1]Zał.1_WPF_bazowy'!Q81</f>
        <v>0</v>
      </c>
      <c r="R84" s="54">
        <f>+'[1]Zał.1_WPF_bazowy'!R81</f>
        <v>0</v>
      </c>
      <c r="S84" s="54">
        <f>+'[1]Zał.1_WPF_bazowy'!S81</f>
        <v>0</v>
      </c>
      <c r="T84" s="55">
        <f>+'[1]Zał.1_WPF_bazowy'!T81</f>
        <v>0</v>
      </c>
      <c r="U84" s="55">
        <f>+'[1]Zał.1_WPF_bazowy'!U81</f>
        <v>0</v>
      </c>
      <c r="V84" s="55">
        <f>+'[1]Zał.1_WPF_bazowy'!V81</f>
        <v>0</v>
      </c>
      <c r="W84" s="55">
        <f>+'[1]Zał.1_WPF_bazowy'!W81</f>
        <v>0</v>
      </c>
      <c r="X84" s="55">
        <f>+'[1]Zał.1_WPF_bazowy'!X81</f>
        <v>0</v>
      </c>
      <c r="Y84" s="55">
        <f>+'[1]Zał.1_WPF_bazowy'!Y81</f>
        <v>0</v>
      </c>
      <c r="Z84" s="55">
        <f>+'[1]Zał.1_WPF_bazowy'!Z81</f>
        <v>0</v>
      </c>
      <c r="AA84" s="55">
        <f>+'[1]Zał.1_WPF_bazowy'!AA81</f>
        <v>0</v>
      </c>
      <c r="AB84" s="55">
        <f>+'[1]Zał.1_WPF_bazowy'!AB81</f>
        <v>0</v>
      </c>
      <c r="AC84" s="55">
        <f>+'[1]Zał.1_WPF_bazowy'!AC81</f>
        <v>0</v>
      </c>
      <c r="AD84" s="55">
        <f>+'[1]Zał.1_WPF_bazowy'!AD81</f>
        <v>0</v>
      </c>
      <c r="AE84" s="55">
        <f>+'[1]Zał.1_WPF_bazowy'!AE81</f>
        <v>0</v>
      </c>
      <c r="AF84" s="55">
        <f>+'[1]Zał.1_WPF_bazowy'!AF81</f>
        <v>0</v>
      </c>
      <c r="AG84" s="55">
        <f>+'[1]Zał.1_WPF_bazowy'!AG81</f>
        <v>0</v>
      </c>
      <c r="AH84" s="55">
        <f>+'[1]Zał.1_WPF_bazowy'!AH81</f>
        <v>0</v>
      </c>
      <c r="AI84" s="55">
        <f>+'[1]Zał.1_WPF_bazowy'!AI81</f>
        <v>0</v>
      </c>
      <c r="AJ84" s="55">
        <f>+'[1]Zał.1_WPF_bazowy'!AJ81</f>
        <v>0</v>
      </c>
      <c r="AK84" s="55">
        <f>+'[1]Zał.1_WPF_bazowy'!AK81</f>
        <v>0</v>
      </c>
      <c r="AL84" s="56">
        <f>+'[1]Zał.1_WPF_bazowy'!AL81</f>
        <v>0</v>
      </c>
    </row>
    <row r="85" spans="1:38" ht="15" outlineLevel="2">
      <c r="A85" s="36"/>
      <c r="B85" s="47" t="s">
        <v>153</v>
      </c>
      <c r="C85" s="48"/>
      <c r="D85" s="101" t="s">
        <v>154</v>
      </c>
      <c r="E85" s="50">
        <f>'[1]Zał.1_WPF_bazowy'!E82</f>
        <v>0</v>
      </c>
      <c r="F85" s="51">
        <f>'[1]Zał.1_WPF_bazowy'!F82</f>
        <v>0</v>
      </c>
      <c r="G85" s="51">
        <f>'[1]Zał.1_WPF_bazowy'!G82</f>
        <v>5793535</v>
      </c>
      <c r="H85" s="52">
        <f>'[1]Zał.1_WPF_bazowy'!H82</f>
        <v>5793535</v>
      </c>
      <c r="I85" s="53">
        <v>5092478</v>
      </c>
      <c r="J85" s="54">
        <f>+'[1]Zał.1_WPF_bazowy'!J82</f>
        <v>1025521</v>
      </c>
      <c r="K85" s="54">
        <f>+'[1]Zał.1_WPF_bazowy'!K82</f>
        <v>0</v>
      </c>
      <c r="L85" s="54">
        <f>+'[1]Zał.1_WPF_bazowy'!L82</f>
        <v>0</v>
      </c>
      <c r="M85" s="54">
        <f>+'[1]Zał.1_WPF_bazowy'!M82</f>
        <v>0</v>
      </c>
      <c r="N85" s="54">
        <f>+'[1]Zał.1_WPF_bazowy'!N82</f>
        <v>0</v>
      </c>
      <c r="O85" s="54">
        <f>+'[1]Zał.1_WPF_bazowy'!O82</f>
        <v>0</v>
      </c>
      <c r="P85" s="54">
        <f>+'[1]Zał.1_WPF_bazowy'!P82</f>
        <v>0</v>
      </c>
      <c r="Q85" s="54">
        <f>+'[1]Zał.1_WPF_bazowy'!Q82</f>
        <v>0</v>
      </c>
      <c r="R85" s="54">
        <f>+'[1]Zał.1_WPF_bazowy'!R82</f>
        <v>0</v>
      </c>
      <c r="S85" s="54">
        <f>+'[1]Zał.1_WPF_bazowy'!S82</f>
        <v>0</v>
      </c>
      <c r="T85" s="55">
        <f>+'[1]Zał.1_WPF_bazowy'!T82</f>
        <v>0</v>
      </c>
      <c r="U85" s="55">
        <f>+'[1]Zał.1_WPF_bazowy'!U82</f>
        <v>0</v>
      </c>
      <c r="V85" s="55">
        <f>+'[1]Zał.1_WPF_bazowy'!V82</f>
        <v>0</v>
      </c>
      <c r="W85" s="55">
        <f>+'[1]Zał.1_WPF_bazowy'!W82</f>
        <v>0</v>
      </c>
      <c r="X85" s="55">
        <f>+'[1]Zał.1_WPF_bazowy'!X82</f>
        <v>0</v>
      </c>
      <c r="Y85" s="55">
        <f>+'[1]Zał.1_WPF_bazowy'!Y82</f>
        <v>0</v>
      </c>
      <c r="Z85" s="55">
        <f>+'[1]Zał.1_WPF_bazowy'!Z82</f>
        <v>0</v>
      </c>
      <c r="AA85" s="55">
        <f>+'[1]Zał.1_WPF_bazowy'!AA82</f>
        <v>0</v>
      </c>
      <c r="AB85" s="55">
        <f>+'[1]Zał.1_WPF_bazowy'!AB82</f>
        <v>0</v>
      </c>
      <c r="AC85" s="55">
        <f>+'[1]Zał.1_WPF_bazowy'!AC82</f>
        <v>0</v>
      </c>
      <c r="AD85" s="55">
        <f>+'[1]Zał.1_WPF_bazowy'!AD82</f>
        <v>0</v>
      </c>
      <c r="AE85" s="55">
        <f>+'[1]Zał.1_WPF_bazowy'!AE82</f>
        <v>0</v>
      </c>
      <c r="AF85" s="55">
        <f>+'[1]Zał.1_WPF_bazowy'!AF82</f>
        <v>0</v>
      </c>
      <c r="AG85" s="55">
        <f>+'[1]Zał.1_WPF_bazowy'!AG82</f>
        <v>0</v>
      </c>
      <c r="AH85" s="55">
        <f>+'[1]Zał.1_WPF_bazowy'!AH82</f>
        <v>0</v>
      </c>
      <c r="AI85" s="55">
        <f>+'[1]Zał.1_WPF_bazowy'!AI82</f>
        <v>0</v>
      </c>
      <c r="AJ85" s="55">
        <f>+'[1]Zał.1_WPF_bazowy'!AJ82</f>
        <v>0</v>
      </c>
      <c r="AK85" s="55">
        <f>+'[1]Zał.1_WPF_bazowy'!AK82</f>
        <v>0</v>
      </c>
      <c r="AL85" s="56">
        <f>+'[1]Zał.1_WPF_bazowy'!AL82</f>
        <v>0</v>
      </c>
    </row>
    <row r="86" spans="1:38" ht="45" outlineLevel="2">
      <c r="A86" s="36"/>
      <c r="B86" s="47" t="s">
        <v>155</v>
      </c>
      <c r="C86" s="48"/>
      <c r="D86" s="57" t="s">
        <v>156</v>
      </c>
      <c r="E86" s="50">
        <f>'[1]Zał.1_WPF_bazowy'!E83</f>
        <v>0</v>
      </c>
      <c r="F86" s="51">
        <f>'[1]Zał.1_WPF_bazowy'!F83</f>
        <v>0</v>
      </c>
      <c r="G86" s="51">
        <f>'[1]Zał.1_WPF_bazowy'!G83</f>
        <v>5793535</v>
      </c>
      <c r="H86" s="52">
        <f>'[1]Zał.1_WPF_bazowy'!H83</f>
        <v>5793535</v>
      </c>
      <c r="I86" s="53">
        <v>5092478</v>
      </c>
      <c r="J86" s="54">
        <f>+'[1]Zał.1_WPF_bazowy'!J83</f>
        <v>1025521</v>
      </c>
      <c r="K86" s="54">
        <f>+'[1]Zał.1_WPF_bazowy'!K83</f>
        <v>0</v>
      </c>
      <c r="L86" s="54">
        <f>+'[1]Zał.1_WPF_bazowy'!L83</f>
        <v>0</v>
      </c>
      <c r="M86" s="54">
        <f>+'[1]Zał.1_WPF_bazowy'!M83</f>
        <v>0</v>
      </c>
      <c r="N86" s="54">
        <f>+'[1]Zał.1_WPF_bazowy'!N83</f>
        <v>0</v>
      </c>
      <c r="O86" s="54">
        <f>+'[1]Zał.1_WPF_bazowy'!O83</f>
        <v>0</v>
      </c>
      <c r="P86" s="54">
        <f>+'[1]Zał.1_WPF_bazowy'!P83</f>
        <v>0</v>
      </c>
      <c r="Q86" s="54">
        <f>+'[1]Zał.1_WPF_bazowy'!Q83</f>
        <v>0</v>
      </c>
      <c r="R86" s="54">
        <f>+'[1]Zał.1_WPF_bazowy'!R83</f>
        <v>0</v>
      </c>
      <c r="S86" s="54">
        <f>+'[1]Zał.1_WPF_bazowy'!S83</f>
        <v>0</v>
      </c>
      <c r="T86" s="55">
        <f>+'[1]Zał.1_WPF_bazowy'!T83</f>
        <v>0</v>
      </c>
      <c r="U86" s="55">
        <f>+'[1]Zał.1_WPF_bazowy'!U83</f>
        <v>0</v>
      </c>
      <c r="V86" s="55">
        <f>+'[1]Zał.1_WPF_bazowy'!V83</f>
        <v>0</v>
      </c>
      <c r="W86" s="55">
        <f>+'[1]Zał.1_WPF_bazowy'!W83</f>
        <v>0</v>
      </c>
      <c r="X86" s="55">
        <f>+'[1]Zał.1_WPF_bazowy'!X83</f>
        <v>0</v>
      </c>
      <c r="Y86" s="55">
        <f>+'[1]Zał.1_WPF_bazowy'!Y83</f>
        <v>0</v>
      </c>
      <c r="Z86" s="55">
        <f>+'[1]Zał.1_WPF_bazowy'!Z83</f>
        <v>0</v>
      </c>
      <c r="AA86" s="55">
        <f>+'[1]Zał.1_WPF_bazowy'!AA83</f>
        <v>0</v>
      </c>
      <c r="AB86" s="55">
        <f>+'[1]Zał.1_WPF_bazowy'!AB83</f>
        <v>0</v>
      </c>
      <c r="AC86" s="55">
        <f>+'[1]Zał.1_WPF_bazowy'!AC83</f>
        <v>0</v>
      </c>
      <c r="AD86" s="55">
        <f>+'[1]Zał.1_WPF_bazowy'!AD83</f>
        <v>0</v>
      </c>
      <c r="AE86" s="55">
        <f>+'[1]Zał.1_WPF_bazowy'!AE83</f>
        <v>0</v>
      </c>
      <c r="AF86" s="55">
        <f>+'[1]Zał.1_WPF_bazowy'!AF83</f>
        <v>0</v>
      </c>
      <c r="AG86" s="55">
        <f>+'[1]Zał.1_WPF_bazowy'!AG83</f>
        <v>0</v>
      </c>
      <c r="AH86" s="55">
        <f>+'[1]Zał.1_WPF_bazowy'!AH83</f>
        <v>0</v>
      </c>
      <c r="AI86" s="55">
        <f>+'[1]Zał.1_WPF_bazowy'!AI83</f>
        <v>0</v>
      </c>
      <c r="AJ86" s="55">
        <f>+'[1]Zał.1_WPF_bazowy'!AJ83</f>
        <v>0</v>
      </c>
      <c r="AK86" s="55">
        <f>+'[1]Zał.1_WPF_bazowy'!AK83</f>
        <v>0</v>
      </c>
      <c r="AL86" s="56">
        <f>+'[1]Zał.1_WPF_bazowy'!AL83</f>
        <v>0</v>
      </c>
    </row>
    <row r="87" spans="1:38" ht="30" outlineLevel="2">
      <c r="A87" s="36"/>
      <c r="B87" s="47" t="s">
        <v>157</v>
      </c>
      <c r="C87" s="48"/>
      <c r="D87" s="49" t="s">
        <v>158</v>
      </c>
      <c r="E87" s="50">
        <f>'[1]Zał.1_WPF_bazowy'!E84</f>
        <v>0</v>
      </c>
      <c r="F87" s="51">
        <f>'[1]Zał.1_WPF_bazowy'!F84</f>
        <v>0</v>
      </c>
      <c r="G87" s="51">
        <f>'[1]Zał.1_WPF_bazowy'!G84</f>
        <v>4159968</v>
      </c>
      <c r="H87" s="52">
        <f>'[1]Zał.1_WPF_bazowy'!H84</f>
        <v>4159968</v>
      </c>
      <c r="I87" s="53">
        <f>+'[1]Zał.1_WPF_bazowy'!I84</f>
        <v>314790</v>
      </c>
      <c r="J87" s="54">
        <f>+'[1]Zał.1_WPF_bazowy'!J84</f>
        <v>0</v>
      </c>
      <c r="K87" s="54">
        <f>+'[1]Zał.1_WPF_bazowy'!K84</f>
        <v>0</v>
      </c>
      <c r="L87" s="54">
        <f>+'[1]Zał.1_WPF_bazowy'!L84</f>
        <v>0</v>
      </c>
      <c r="M87" s="54">
        <f>+'[1]Zał.1_WPF_bazowy'!M84</f>
        <v>0</v>
      </c>
      <c r="N87" s="54">
        <f>+'[1]Zał.1_WPF_bazowy'!N84</f>
        <v>0</v>
      </c>
      <c r="O87" s="54">
        <f>+'[1]Zał.1_WPF_bazowy'!O84</f>
        <v>0</v>
      </c>
      <c r="P87" s="54">
        <f>+'[1]Zał.1_WPF_bazowy'!P84</f>
        <v>0</v>
      </c>
      <c r="Q87" s="54">
        <f>+'[1]Zał.1_WPF_bazowy'!Q84</f>
        <v>0</v>
      </c>
      <c r="R87" s="54">
        <f>+'[1]Zał.1_WPF_bazowy'!R84</f>
        <v>0</v>
      </c>
      <c r="S87" s="54">
        <f>+'[1]Zał.1_WPF_bazowy'!S84</f>
        <v>0</v>
      </c>
      <c r="T87" s="55">
        <f>+'[1]Zał.1_WPF_bazowy'!T84</f>
        <v>0</v>
      </c>
      <c r="U87" s="55">
        <f>+'[1]Zał.1_WPF_bazowy'!U84</f>
        <v>0</v>
      </c>
      <c r="V87" s="55">
        <f>+'[1]Zał.1_WPF_bazowy'!V84</f>
        <v>0</v>
      </c>
      <c r="W87" s="55">
        <f>+'[1]Zał.1_WPF_bazowy'!W84</f>
        <v>0</v>
      </c>
      <c r="X87" s="55">
        <f>+'[1]Zał.1_WPF_bazowy'!X84</f>
        <v>0</v>
      </c>
      <c r="Y87" s="55">
        <f>+'[1]Zał.1_WPF_bazowy'!Y84</f>
        <v>0</v>
      </c>
      <c r="Z87" s="55">
        <f>+'[1]Zał.1_WPF_bazowy'!Z84</f>
        <v>0</v>
      </c>
      <c r="AA87" s="55">
        <f>+'[1]Zał.1_WPF_bazowy'!AA84</f>
        <v>0</v>
      </c>
      <c r="AB87" s="55">
        <f>+'[1]Zał.1_WPF_bazowy'!AB84</f>
        <v>0</v>
      </c>
      <c r="AC87" s="55">
        <f>+'[1]Zał.1_WPF_bazowy'!AC84</f>
        <v>0</v>
      </c>
      <c r="AD87" s="55">
        <f>+'[1]Zał.1_WPF_bazowy'!AD84</f>
        <v>0</v>
      </c>
      <c r="AE87" s="55">
        <f>+'[1]Zał.1_WPF_bazowy'!AE84</f>
        <v>0</v>
      </c>
      <c r="AF87" s="55">
        <f>+'[1]Zał.1_WPF_bazowy'!AF84</f>
        <v>0</v>
      </c>
      <c r="AG87" s="55">
        <f>+'[1]Zał.1_WPF_bazowy'!AG84</f>
        <v>0</v>
      </c>
      <c r="AH87" s="55">
        <f>+'[1]Zał.1_WPF_bazowy'!AH84</f>
        <v>0</v>
      </c>
      <c r="AI87" s="55">
        <f>+'[1]Zał.1_WPF_bazowy'!AI84</f>
        <v>0</v>
      </c>
      <c r="AJ87" s="55">
        <f>+'[1]Zał.1_WPF_bazowy'!AJ84</f>
        <v>0</v>
      </c>
      <c r="AK87" s="55">
        <f>+'[1]Zał.1_WPF_bazowy'!AK84</f>
        <v>0</v>
      </c>
      <c r="AL87" s="56">
        <f>+'[1]Zał.1_WPF_bazowy'!AL84</f>
        <v>0</v>
      </c>
    </row>
    <row r="88" spans="1:38" ht="15" outlineLevel="2">
      <c r="A88" s="36"/>
      <c r="B88" s="47" t="s">
        <v>159</v>
      </c>
      <c r="C88" s="48"/>
      <c r="D88" s="101" t="s">
        <v>160</v>
      </c>
      <c r="E88" s="50">
        <f>'[1]Zał.1_WPF_bazowy'!E85</f>
        <v>0</v>
      </c>
      <c r="F88" s="51">
        <f>'[1]Zał.1_WPF_bazowy'!F85</f>
        <v>0</v>
      </c>
      <c r="G88" s="51">
        <f>'[1]Zał.1_WPF_bazowy'!G85</f>
        <v>2787505</v>
      </c>
      <c r="H88" s="52">
        <f>'[1]Zał.1_WPF_bazowy'!H85</f>
        <v>2787505</v>
      </c>
      <c r="I88" s="53">
        <f>+'[1]Zał.1_WPF_bazowy'!I85</f>
        <v>267571</v>
      </c>
      <c r="J88" s="54">
        <f>+'[1]Zał.1_WPF_bazowy'!J85</f>
        <v>0</v>
      </c>
      <c r="K88" s="54">
        <f>+'[1]Zał.1_WPF_bazowy'!K85</f>
        <v>0</v>
      </c>
      <c r="L88" s="54">
        <f>+'[1]Zał.1_WPF_bazowy'!L85</f>
        <v>0</v>
      </c>
      <c r="M88" s="54">
        <f>+'[1]Zał.1_WPF_bazowy'!M85</f>
        <v>0</v>
      </c>
      <c r="N88" s="54">
        <f>+'[1]Zał.1_WPF_bazowy'!N85</f>
        <v>0</v>
      </c>
      <c r="O88" s="54">
        <f>+'[1]Zał.1_WPF_bazowy'!O85</f>
        <v>0</v>
      </c>
      <c r="P88" s="54">
        <f>+'[1]Zał.1_WPF_bazowy'!P85</f>
        <v>0</v>
      </c>
      <c r="Q88" s="54">
        <f>+'[1]Zał.1_WPF_bazowy'!Q85</f>
        <v>0</v>
      </c>
      <c r="R88" s="54">
        <f>+'[1]Zał.1_WPF_bazowy'!R85</f>
        <v>0</v>
      </c>
      <c r="S88" s="54">
        <f>+'[1]Zał.1_WPF_bazowy'!S85</f>
        <v>0</v>
      </c>
      <c r="T88" s="55">
        <f>+'[1]Zał.1_WPF_bazowy'!T85</f>
        <v>0</v>
      </c>
      <c r="U88" s="55">
        <f>+'[1]Zał.1_WPF_bazowy'!U85</f>
        <v>0</v>
      </c>
      <c r="V88" s="55">
        <f>+'[1]Zał.1_WPF_bazowy'!V85</f>
        <v>0</v>
      </c>
      <c r="W88" s="55">
        <f>+'[1]Zał.1_WPF_bazowy'!W85</f>
        <v>0</v>
      </c>
      <c r="X88" s="55">
        <f>+'[1]Zał.1_WPF_bazowy'!X85</f>
        <v>0</v>
      </c>
      <c r="Y88" s="55">
        <f>+'[1]Zał.1_WPF_bazowy'!Y85</f>
        <v>0</v>
      </c>
      <c r="Z88" s="55">
        <f>+'[1]Zał.1_WPF_bazowy'!Z85</f>
        <v>0</v>
      </c>
      <c r="AA88" s="55">
        <f>+'[1]Zał.1_WPF_bazowy'!AA85</f>
        <v>0</v>
      </c>
      <c r="AB88" s="55">
        <f>+'[1]Zał.1_WPF_bazowy'!AB85</f>
        <v>0</v>
      </c>
      <c r="AC88" s="55">
        <f>+'[1]Zał.1_WPF_bazowy'!AC85</f>
        <v>0</v>
      </c>
      <c r="AD88" s="55">
        <f>+'[1]Zał.1_WPF_bazowy'!AD85</f>
        <v>0</v>
      </c>
      <c r="AE88" s="55">
        <f>+'[1]Zał.1_WPF_bazowy'!AE85</f>
        <v>0</v>
      </c>
      <c r="AF88" s="55">
        <f>+'[1]Zał.1_WPF_bazowy'!AF85</f>
        <v>0</v>
      </c>
      <c r="AG88" s="55">
        <f>+'[1]Zał.1_WPF_bazowy'!AG85</f>
        <v>0</v>
      </c>
      <c r="AH88" s="55">
        <f>+'[1]Zał.1_WPF_bazowy'!AH85</f>
        <v>0</v>
      </c>
      <c r="AI88" s="55">
        <f>+'[1]Zał.1_WPF_bazowy'!AI85</f>
        <v>0</v>
      </c>
      <c r="AJ88" s="55">
        <f>+'[1]Zał.1_WPF_bazowy'!AJ85</f>
        <v>0</v>
      </c>
      <c r="AK88" s="55">
        <f>+'[1]Zał.1_WPF_bazowy'!AK85</f>
        <v>0</v>
      </c>
      <c r="AL88" s="56">
        <f>+'[1]Zał.1_WPF_bazowy'!AL85</f>
        <v>0</v>
      </c>
    </row>
    <row r="89" spans="1:38" ht="45" outlineLevel="2">
      <c r="A89" s="36"/>
      <c r="B89" s="47" t="s">
        <v>161</v>
      </c>
      <c r="C89" s="48"/>
      <c r="D89" s="57" t="s">
        <v>162</v>
      </c>
      <c r="E89" s="50">
        <f>'[1]Zał.1_WPF_bazowy'!E86</f>
        <v>0</v>
      </c>
      <c r="F89" s="51">
        <f>'[1]Zał.1_WPF_bazowy'!F86</f>
        <v>0</v>
      </c>
      <c r="G89" s="51">
        <f>'[1]Zał.1_WPF_bazowy'!G86</f>
        <v>2787505</v>
      </c>
      <c r="H89" s="52">
        <f>'[1]Zał.1_WPF_bazowy'!H86</f>
        <v>2787505</v>
      </c>
      <c r="I89" s="53">
        <f>+'[1]Zał.1_WPF_bazowy'!I86</f>
        <v>267571</v>
      </c>
      <c r="J89" s="54">
        <f>+'[1]Zał.1_WPF_bazowy'!J86</f>
        <v>0</v>
      </c>
      <c r="K89" s="54">
        <f>+'[1]Zał.1_WPF_bazowy'!K86</f>
        <v>0</v>
      </c>
      <c r="L89" s="54">
        <f>+'[1]Zał.1_WPF_bazowy'!L86</f>
        <v>0</v>
      </c>
      <c r="M89" s="54">
        <f>+'[1]Zał.1_WPF_bazowy'!M86</f>
        <v>0</v>
      </c>
      <c r="N89" s="54">
        <f>+'[1]Zał.1_WPF_bazowy'!N86</f>
        <v>0</v>
      </c>
      <c r="O89" s="54">
        <f>+'[1]Zał.1_WPF_bazowy'!O86</f>
        <v>0</v>
      </c>
      <c r="P89" s="54">
        <f>+'[1]Zał.1_WPF_bazowy'!P86</f>
        <v>0</v>
      </c>
      <c r="Q89" s="54">
        <f>+'[1]Zał.1_WPF_bazowy'!Q86</f>
        <v>0</v>
      </c>
      <c r="R89" s="54">
        <f>+'[1]Zał.1_WPF_bazowy'!R86</f>
        <v>0</v>
      </c>
      <c r="S89" s="54">
        <f>+'[1]Zał.1_WPF_bazowy'!S86</f>
        <v>0</v>
      </c>
      <c r="T89" s="55">
        <f>+'[1]Zał.1_WPF_bazowy'!T86</f>
        <v>0</v>
      </c>
      <c r="U89" s="55">
        <f>+'[1]Zał.1_WPF_bazowy'!U86</f>
        <v>0</v>
      </c>
      <c r="V89" s="55">
        <f>+'[1]Zał.1_WPF_bazowy'!V86</f>
        <v>0</v>
      </c>
      <c r="W89" s="55">
        <f>+'[1]Zał.1_WPF_bazowy'!W86</f>
        <v>0</v>
      </c>
      <c r="X89" s="55">
        <f>+'[1]Zał.1_WPF_bazowy'!X86</f>
        <v>0</v>
      </c>
      <c r="Y89" s="55">
        <f>+'[1]Zał.1_WPF_bazowy'!Y86</f>
        <v>0</v>
      </c>
      <c r="Z89" s="55">
        <f>+'[1]Zał.1_WPF_bazowy'!Z86</f>
        <v>0</v>
      </c>
      <c r="AA89" s="55">
        <f>+'[1]Zał.1_WPF_bazowy'!AA86</f>
        <v>0</v>
      </c>
      <c r="AB89" s="55">
        <f>+'[1]Zał.1_WPF_bazowy'!AB86</f>
        <v>0</v>
      </c>
      <c r="AC89" s="55">
        <f>+'[1]Zał.1_WPF_bazowy'!AC86</f>
        <v>0</v>
      </c>
      <c r="AD89" s="55">
        <f>+'[1]Zał.1_WPF_bazowy'!AD86</f>
        <v>0</v>
      </c>
      <c r="AE89" s="55">
        <f>+'[1]Zał.1_WPF_bazowy'!AE86</f>
        <v>0</v>
      </c>
      <c r="AF89" s="55">
        <f>+'[1]Zał.1_WPF_bazowy'!AF86</f>
        <v>0</v>
      </c>
      <c r="AG89" s="55">
        <f>+'[1]Zał.1_WPF_bazowy'!AG86</f>
        <v>0</v>
      </c>
      <c r="AH89" s="55">
        <f>+'[1]Zał.1_WPF_bazowy'!AH86</f>
        <v>0</v>
      </c>
      <c r="AI89" s="55">
        <f>+'[1]Zał.1_WPF_bazowy'!AI86</f>
        <v>0</v>
      </c>
      <c r="AJ89" s="55">
        <f>+'[1]Zał.1_WPF_bazowy'!AJ86</f>
        <v>0</v>
      </c>
      <c r="AK89" s="55">
        <f>+'[1]Zał.1_WPF_bazowy'!AK86</f>
        <v>0</v>
      </c>
      <c r="AL89" s="56">
        <f>+'[1]Zał.1_WPF_bazowy'!AL86</f>
        <v>0</v>
      </c>
    </row>
    <row r="90" spans="1:38" ht="60" outlineLevel="2">
      <c r="A90" s="36"/>
      <c r="B90" s="47" t="s">
        <v>163</v>
      </c>
      <c r="C90" s="48"/>
      <c r="D90" s="49" t="s">
        <v>164</v>
      </c>
      <c r="E90" s="50">
        <f>'[1]Zał.1_WPF_bazowy'!E87</f>
        <v>0</v>
      </c>
      <c r="F90" s="51">
        <f>'[1]Zał.1_WPF_bazowy'!F87</f>
        <v>0</v>
      </c>
      <c r="G90" s="51">
        <f>'[1]Zał.1_WPF_bazowy'!G87</f>
        <v>0</v>
      </c>
      <c r="H90" s="52">
        <f>'[1]Zał.1_WPF_bazowy'!H87</f>
        <v>0</v>
      </c>
      <c r="I90" s="53">
        <v>475589</v>
      </c>
      <c r="J90" s="54">
        <v>161814</v>
      </c>
      <c r="K90" s="54">
        <f>+'[1]Zał.1_WPF_bazowy'!K87</f>
        <v>0</v>
      </c>
      <c r="L90" s="54">
        <f>+'[1]Zał.1_WPF_bazowy'!L87</f>
        <v>0</v>
      </c>
      <c r="M90" s="54">
        <f>+'[1]Zał.1_WPF_bazowy'!M87</f>
        <v>0</v>
      </c>
      <c r="N90" s="54">
        <f>+'[1]Zał.1_WPF_bazowy'!N87</f>
        <v>0</v>
      </c>
      <c r="O90" s="54">
        <f>+'[1]Zał.1_WPF_bazowy'!O87</f>
        <v>0</v>
      </c>
      <c r="P90" s="54">
        <f>+'[1]Zał.1_WPF_bazowy'!P87</f>
        <v>0</v>
      </c>
      <c r="Q90" s="54">
        <f>+'[1]Zał.1_WPF_bazowy'!Q87</f>
        <v>0</v>
      </c>
      <c r="R90" s="54">
        <f>+'[1]Zał.1_WPF_bazowy'!R87</f>
        <v>0</v>
      </c>
      <c r="S90" s="54">
        <f>+'[1]Zał.1_WPF_bazowy'!S87</f>
        <v>0</v>
      </c>
      <c r="T90" s="55">
        <f>+'[1]Zał.1_WPF_bazowy'!T87</f>
        <v>0</v>
      </c>
      <c r="U90" s="55">
        <f>+'[1]Zał.1_WPF_bazowy'!U87</f>
        <v>0</v>
      </c>
      <c r="V90" s="55">
        <f>+'[1]Zał.1_WPF_bazowy'!V87</f>
        <v>0</v>
      </c>
      <c r="W90" s="55">
        <f>+'[1]Zał.1_WPF_bazowy'!W87</f>
        <v>0</v>
      </c>
      <c r="X90" s="55">
        <f>+'[1]Zał.1_WPF_bazowy'!X87</f>
        <v>0</v>
      </c>
      <c r="Y90" s="55">
        <f>+'[1]Zał.1_WPF_bazowy'!Y87</f>
        <v>0</v>
      </c>
      <c r="Z90" s="55">
        <f>+'[1]Zał.1_WPF_bazowy'!Z87</f>
        <v>0</v>
      </c>
      <c r="AA90" s="55">
        <f>+'[1]Zał.1_WPF_bazowy'!AA87</f>
        <v>0</v>
      </c>
      <c r="AB90" s="55">
        <f>+'[1]Zał.1_WPF_bazowy'!AB87</f>
        <v>0</v>
      </c>
      <c r="AC90" s="55">
        <f>+'[1]Zał.1_WPF_bazowy'!AC87</f>
        <v>0</v>
      </c>
      <c r="AD90" s="55">
        <f>+'[1]Zał.1_WPF_bazowy'!AD87</f>
        <v>0</v>
      </c>
      <c r="AE90" s="55">
        <f>+'[1]Zał.1_WPF_bazowy'!AE87</f>
        <v>0</v>
      </c>
      <c r="AF90" s="55">
        <f>+'[1]Zał.1_WPF_bazowy'!AF87</f>
        <v>0</v>
      </c>
      <c r="AG90" s="55">
        <f>+'[1]Zał.1_WPF_bazowy'!AG87</f>
        <v>0</v>
      </c>
      <c r="AH90" s="55">
        <f>+'[1]Zał.1_WPF_bazowy'!AH87</f>
        <v>0</v>
      </c>
      <c r="AI90" s="55">
        <f>+'[1]Zał.1_WPF_bazowy'!AI87</f>
        <v>0</v>
      </c>
      <c r="AJ90" s="55">
        <f>+'[1]Zał.1_WPF_bazowy'!AJ87</f>
        <v>0</v>
      </c>
      <c r="AK90" s="55">
        <f>+'[1]Zał.1_WPF_bazowy'!AK87</f>
        <v>0</v>
      </c>
      <c r="AL90" s="56">
        <f>+'[1]Zał.1_WPF_bazowy'!AL87</f>
        <v>0</v>
      </c>
    </row>
    <row r="91" spans="1:38" ht="30" outlineLevel="2">
      <c r="A91" s="36"/>
      <c r="B91" s="47" t="s">
        <v>165</v>
      </c>
      <c r="C91" s="48"/>
      <c r="D91" s="57" t="s">
        <v>166</v>
      </c>
      <c r="E91" s="50">
        <f>'[1]Zał.1_WPF_bazowy'!E88</f>
        <v>0</v>
      </c>
      <c r="F91" s="51">
        <f>'[1]Zał.1_WPF_bazowy'!F88</f>
        <v>0</v>
      </c>
      <c r="G91" s="51">
        <f>'[1]Zał.1_WPF_bazowy'!G88</f>
        <v>0</v>
      </c>
      <c r="H91" s="52">
        <f>'[1]Zał.1_WPF_bazowy'!H88</f>
        <v>0</v>
      </c>
      <c r="I91" s="53">
        <v>475589</v>
      </c>
      <c r="J91" s="54">
        <v>161814</v>
      </c>
      <c r="K91" s="54">
        <f>+'[1]Zał.1_WPF_bazowy'!K88</f>
        <v>0</v>
      </c>
      <c r="L91" s="54">
        <f>+'[1]Zał.1_WPF_bazowy'!L88</f>
        <v>0</v>
      </c>
      <c r="M91" s="54">
        <f>+'[1]Zał.1_WPF_bazowy'!M88</f>
        <v>0</v>
      </c>
      <c r="N91" s="54">
        <f>+'[1]Zał.1_WPF_bazowy'!N88</f>
        <v>0</v>
      </c>
      <c r="O91" s="54">
        <f>+'[1]Zał.1_WPF_bazowy'!O88</f>
        <v>0</v>
      </c>
      <c r="P91" s="54">
        <f>+'[1]Zał.1_WPF_bazowy'!P88</f>
        <v>0</v>
      </c>
      <c r="Q91" s="54">
        <f>+'[1]Zał.1_WPF_bazowy'!Q88</f>
        <v>0</v>
      </c>
      <c r="R91" s="54">
        <f>+'[1]Zał.1_WPF_bazowy'!R88</f>
        <v>0</v>
      </c>
      <c r="S91" s="54">
        <f>+'[1]Zał.1_WPF_bazowy'!S88</f>
        <v>0</v>
      </c>
      <c r="T91" s="55">
        <f>+'[1]Zał.1_WPF_bazowy'!T88</f>
        <v>0</v>
      </c>
      <c r="U91" s="55">
        <f>+'[1]Zał.1_WPF_bazowy'!U88</f>
        <v>0</v>
      </c>
      <c r="V91" s="55">
        <f>+'[1]Zał.1_WPF_bazowy'!V88</f>
        <v>0</v>
      </c>
      <c r="W91" s="55">
        <f>+'[1]Zał.1_WPF_bazowy'!W88</f>
        <v>0</v>
      </c>
      <c r="X91" s="55">
        <f>+'[1]Zał.1_WPF_bazowy'!X88</f>
        <v>0</v>
      </c>
      <c r="Y91" s="55">
        <f>+'[1]Zał.1_WPF_bazowy'!Y88</f>
        <v>0</v>
      </c>
      <c r="Z91" s="55">
        <f>+'[1]Zał.1_WPF_bazowy'!Z88</f>
        <v>0</v>
      </c>
      <c r="AA91" s="55">
        <f>+'[1]Zał.1_WPF_bazowy'!AA88</f>
        <v>0</v>
      </c>
      <c r="AB91" s="55">
        <f>+'[1]Zał.1_WPF_bazowy'!AB88</f>
        <v>0</v>
      </c>
      <c r="AC91" s="55">
        <f>+'[1]Zał.1_WPF_bazowy'!AC88</f>
        <v>0</v>
      </c>
      <c r="AD91" s="55">
        <f>+'[1]Zał.1_WPF_bazowy'!AD88</f>
        <v>0</v>
      </c>
      <c r="AE91" s="55">
        <f>+'[1]Zał.1_WPF_bazowy'!AE88</f>
        <v>0</v>
      </c>
      <c r="AF91" s="55">
        <f>+'[1]Zał.1_WPF_bazowy'!AF88</f>
        <v>0</v>
      </c>
      <c r="AG91" s="55">
        <f>+'[1]Zał.1_WPF_bazowy'!AG88</f>
        <v>0</v>
      </c>
      <c r="AH91" s="55">
        <f>+'[1]Zał.1_WPF_bazowy'!AH88</f>
        <v>0</v>
      </c>
      <c r="AI91" s="55">
        <f>+'[1]Zał.1_WPF_bazowy'!AI88</f>
        <v>0</v>
      </c>
      <c r="AJ91" s="55">
        <f>+'[1]Zał.1_WPF_bazowy'!AJ88</f>
        <v>0</v>
      </c>
      <c r="AK91" s="55">
        <f>+'[1]Zał.1_WPF_bazowy'!AK88</f>
        <v>0</v>
      </c>
      <c r="AL91" s="56">
        <f>+'[1]Zał.1_WPF_bazowy'!AL88</f>
        <v>0</v>
      </c>
    </row>
    <row r="92" spans="1:38" ht="45" outlineLevel="2">
      <c r="A92" s="36"/>
      <c r="B92" s="47" t="s">
        <v>167</v>
      </c>
      <c r="C92" s="48"/>
      <c r="D92" s="49" t="s">
        <v>168</v>
      </c>
      <c r="E92" s="50">
        <f>'[1]Zał.1_WPF_bazowy'!E89</f>
        <v>0</v>
      </c>
      <c r="F92" s="51">
        <f>'[1]Zał.1_WPF_bazowy'!F89</f>
        <v>0</v>
      </c>
      <c r="G92" s="51">
        <f>'[1]Zał.1_WPF_bazowy'!G89</f>
        <v>0</v>
      </c>
      <c r="H92" s="52">
        <f>'[1]Zał.1_WPF_bazowy'!H89</f>
        <v>0</v>
      </c>
      <c r="I92" s="53">
        <f>+'[1]Zał.1_WPF_bazowy'!I89</f>
        <v>0</v>
      </c>
      <c r="J92" s="54">
        <f>+'[1]Zał.1_WPF_bazowy'!J89</f>
        <v>0</v>
      </c>
      <c r="K92" s="54">
        <f>+'[1]Zał.1_WPF_bazowy'!K89</f>
        <v>0</v>
      </c>
      <c r="L92" s="54">
        <f>+'[1]Zał.1_WPF_bazowy'!L89</f>
        <v>0</v>
      </c>
      <c r="M92" s="54">
        <f>+'[1]Zał.1_WPF_bazowy'!M89</f>
        <v>0</v>
      </c>
      <c r="N92" s="54">
        <f>+'[1]Zał.1_WPF_bazowy'!N89</f>
        <v>0</v>
      </c>
      <c r="O92" s="54">
        <f>+'[1]Zał.1_WPF_bazowy'!O89</f>
        <v>0</v>
      </c>
      <c r="P92" s="54">
        <f>+'[1]Zał.1_WPF_bazowy'!P89</f>
        <v>0</v>
      </c>
      <c r="Q92" s="54">
        <f>+'[1]Zał.1_WPF_bazowy'!Q89</f>
        <v>0</v>
      </c>
      <c r="R92" s="54">
        <f>+'[1]Zał.1_WPF_bazowy'!R89</f>
        <v>0</v>
      </c>
      <c r="S92" s="54">
        <f>+'[1]Zał.1_WPF_bazowy'!S89</f>
        <v>0</v>
      </c>
      <c r="T92" s="55">
        <f>+'[1]Zał.1_WPF_bazowy'!T89</f>
        <v>0</v>
      </c>
      <c r="U92" s="55">
        <f>+'[1]Zał.1_WPF_bazowy'!U89</f>
        <v>0</v>
      </c>
      <c r="V92" s="55">
        <f>+'[1]Zał.1_WPF_bazowy'!V89</f>
        <v>0</v>
      </c>
      <c r="W92" s="55">
        <f>+'[1]Zał.1_WPF_bazowy'!W89</f>
        <v>0</v>
      </c>
      <c r="X92" s="55">
        <f>+'[1]Zał.1_WPF_bazowy'!X89</f>
        <v>0</v>
      </c>
      <c r="Y92" s="55">
        <f>+'[1]Zał.1_WPF_bazowy'!Y89</f>
        <v>0</v>
      </c>
      <c r="Z92" s="55">
        <f>+'[1]Zał.1_WPF_bazowy'!Z89</f>
        <v>0</v>
      </c>
      <c r="AA92" s="55">
        <f>+'[1]Zał.1_WPF_bazowy'!AA89</f>
        <v>0</v>
      </c>
      <c r="AB92" s="55">
        <f>+'[1]Zał.1_WPF_bazowy'!AB89</f>
        <v>0</v>
      </c>
      <c r="AC92" s="55">
        <f>+'[1]Zał.1_WPF_bazowy'!AC89</f>
        <v>0</v>
      </c>
      <c r="AD92" s="55">
        <f>+'[1]Zał.1_WPF_bazowy'!AD89</f>
        <v>0</v>
      </c>
      <c r="AE92" s="55">
        <f>+'[1]Zał.1_WPF_bazowy'!AE89</f>
        <v>0</v>
      </c>
      <c r="AF92" s="55">
        <f>+'[1]Zał.1_WPF_bazowy'!AF89</f>
        <v>0</v>
      </c>
      <c r="AG92" s="55">
        <f>+'[1]Zał.1_WPF_bazowy'!AG89</f>
        <v>0</v>
      </c>
      <c r="AH92" s="55">
        <f>+'[1]Zał.1_WPF_bazowy'!AH89</f>
        <v>0</v>
      </c>
      <c r="AI92" s="55">
        <f>+'[1]Zał.1_WPF_bazowy'!AI89</f>
        <v>0</v>
      </c>
      <c r="AJ92" s="55">
        <f>+'[1]Zał.1_WPF_bazowy'!AJ89</f>
        <v>0</v>
      </c>
      <c r="AK92" s="55">
        <f>+'[1]Zał.1_WPF_bazowy'!AK89</f>
        <v>0</v>
      </c>
      <c r="AL92" s="56">
        <f>+'[1]Zał.1_WPF_bazowy'!AL89</f>
        <v>0</v>
      </c>
    </row>
    <row r="93" spans="1:38" ht="30" outlineLevel="2">
      <c r="A93" s="36"/>
      <c r="B93" s="47" t="s">
        <v>169</v>
      </c>
      <c r="C93" s="48"/>
      <c r="D93" s="57" t="s">
        <v>166</v>
      </c>
      <c r="E93" s="50">
        <f>'[1]Zał.1_WPF_bazowy'!E90</f>
        <v>0</v>
      </c>
      <c r="F93" s="51">
        <f>'[1]Zał.1_WPF_bazowy'!F90</f>
        <v>0</v>
      </c>
      <c r="G93" s="51">
        <f>'[1]Zał.1_WPF_bazowy'!G90</f>
        <v>0</v>
      </c>
      <c r="H93" s="52">
        <f>'[1]Zał.1_WPF_bazowy'!H90</f>
        <v>0</v>
      </c>
      <c r="I93" s="53">
        <f>+'[1]Zał.1_WPF_bazowy'!I90</f>
        <v>0</v>
      </c>
      <c r="J93" s="54">
        <f>+'[1]Zał.1_WPF_bazowy'!J90</f>
        <v>0</v>
      </c>
      <c r="K93" s="54">
        <f>+'[1]Zał.1_WPF_bazowy'!K90</f>
        <v>0</v>
      </c>
      <c r="L93" s="54">
        <f>+'[1]Zał.1_WPF_bazowy'!L90</f>
        <v>0</v>
      </c>
      <c r="M93" s="54">
        <f>+'[1]Zał.1_WPF_bazowy'!M90</f>
        <v>0</v>
      </c>
      <c r="N93" s="54">
        <f>+'[1]Zał.1_WPF_bazowy'!N90</f>
        <v>0</v>
      </c>
      <c r="O93" s="54">
        <f>+'[1]Zał.1_WPF_bazowy'!O90</f>
        <v>0</v>
      </c>
      <c r="P93" s="54">
        <f>+'[1]Zał.1_WPF_bazowy'!P90</f>
        <v>0</v>
      </c>
      <c r="Q93" s="54">
        <f>+'[1]Zał.1_WPF_bazowy'!Q90</f>
        <v>0</v>
      </c>
      <c r="R93" s="54">
        <f>+'[1]Zał.1_WPF_bazowy'!R90</f>
        <v>0</v>
      </c>
      <c r="S93" s="54">
        <f>+'[1]Zał.1_WPF_bazowy'!S90</f>
        <v>0</v>
      </c>
      <c r="T93" s="55">
        <f>+'[1]Zał.1_WPF_bazowy'!T90</f>
        <v>0</v>
      </c>
      <c r="U93" s="55">
        <f>+'[1]Zał.1_WPF_bazowy'!U90</f>
        <v>0</v>
      </c>
      <c r="V93" s="55">
        <f>+'[1]Zał.1_WPF_bazowy'!V90</f>
        <v>0</v>
      </c>
      <c r="W93" s="55">
        <f>+'[1]Zał.1_WPF_bazowy'!W90</f>
        <v>0</v>
      </c>
      <c r="X93" s="55">
        <f>+'[1]Zał.1_WPF_bazowy'!X90</f>
        <v>0</v>
      </c>
      <c r="Y93" s="55">
        <f>+'[1]Zał.1_WPF_bazowy'!Y90</f>
        <v>0</v>
      </c>
      <c r="Z93" s="55">
        <f>+'[1]Zał.1_WPF_bazowy'!Z90</f>
        <v>0</v>
      </c>
      <c r="AA93" s="55">
        <f>+'[1]Zał.1_WPF_bazowy'!AA90</f>
        <v>0</v>
      </c>
      <c r="AB93" s="55">
        <f>+'[1]Zał.1_WPF_bazowy'!AB90</f>
        <v>0</v>
      </c>
      <c r="AC93" s="55">
        <f>+'[1]Zał.1_WPF_bazowy'!AC90</f>
        <v>0</v>
      </c>
      <c r="AD93" s="55">
        <f>+'[1]Zał.1_WPF_bazowy'!AD90</f>
        <v>0</v>
      </c>
      <c r="AE93" s="55">
        <f>+'[1]Zał.1_WPF_bazowy'!AE90</f>
        <v>0</v>
      </c>
      <c r="AF93" s="55">
        <f>+'[1]Zał.1_WPF_bazowy'!AF90</f>
        <v>0</v>
      </c>
      <c r="AG93" s="55">
        <f>+'[1]Zał.1_WPF_bazowy'!AG90</f>
        <v>0</v>
      </c>
      <c r="AH93" s="55">
        <f>+'[1]Zał.1_WPF_bazowy'!AH90</f>
        <v>0</v>
      </c>
      <c r="AI93" s="55">
        <f>+'[1]Zał.1_WPF_bazowy'!AI90</f>
        <v>0</v>
      </c>
      <c r="AJ93" s="55">
        <f>+'[1]Zał.1_WPF_bazowy'!AJ90</f>
        <v>0</v>
      </c>
      <c r="AK93" s="55">
        <f>+'[1]Zał.1_WPF_bazowy'!AK90</f>
        <v>0</v>
      </c>
      <c r="AL93" s="56">
        <f>+'[1]Zał.1_WPF_bazowy'!AL90</f>
        <v>0</v>
      </c>
    </row>
    <row r="94" spans="1:38" ht="60" outlineLevel="2">
      <c r="A94" s="36"/>
      <c r="B94" s="47" t="s">
        <v>170</v>
      </c>
      <c r="C94" s="48"/>
      <c r="D94" s="49" t="s">
        <v>361</v>
      </c>
      <c r="E94" s="50">
        <f>'[1]Zał.1_WPF_bazowy'!E91</f>
        <v>0</v>
      </c>
      <c r="F94" s="51">
        <f>'[1]Zał.1_WPF_bazowy'!F91</f>
        <v>0</v>
      </c>
      <c r="G94" s="51">
        <f>'[1]Zał.1_WPF_bazowy'!G91</f>
        <v>0</v>
      </c>
      <c r="H94" s="52">
        <f>'[1]Zał.1_WPF_bazowy'!H91</f>
        <v>0</v>
      </c>
      <c r="I94" s="53">
        <f>+'[1]Zał.1_WPF_bazowy'!I91</f>
        <v>0</v>
      </c>
      <c r="J94" s="54">
        <f>+'[1]Zał.1_WPF_bazowy'!J91</f>
        <v>0</v>
      </c>
      <c r="K94" s="54">
        <f>+'[1]Zał.1_WPF_bazowy'!K91</f>
        <v>0</v>
      </c>
      <c r="L94" s="54">
        <f>+'[1]Zał.1_WPF_bazowy'!L91</f>
        <v>0</v>
      </c>
      <c r="M94" s="54">
        <f>+'[1]Zał.1_WPF_bazowy'!M91</f>
        <v>0</v>
      </c>
      <c r="N94" s="54">
        <f>+'[1]Zał.1_WPF_bazowy'!N91</f>
        <v>0</v>
      </c>
      <c r="O94" s="54">
        <f>+'[1]Zał.1_WPF_bazowy'!O91</f>
        <v>0</v>
      </c>
      <c r="P94" s="54">
        <f>+'[1]Zał.1_WPF_bazowy'!P91</f>
        <v>0</v>
      </c>
      <c r="Q94" s="54">
        <f>+'[1]Zał.1_WPF_bazowy'!Q91</f>
        <v>0</v>
      </c>
      <c r="R94" s="54">
        <f>+'[1]Zał.1_WPF_bazowy'!R91</f>
        <v>0</v>
      </c>
      <c r="S94" s="54">
        <f>+'[1]Zał.1_WPF_bazowy'!S91</f>
        <v>0</v>
      </c>
      <c r="T94" s="55">
        <f>+'[1]Zał.1_WPF_bazowy'!T91</f>
        <v>0</v>
      </c>
      <c r="U94" s="55">
        <f>+'[1]Zał.1_WPF_bazowy'!U91</f>
        <v>0</v>
      </c>
      <c r="V94" s="55">
        <f>+'[1]Zał.1_WPF_bazowy'!V91</f>
        <v>0</v>
      </c>
      <c r="W94" s="55">
        <f>+'[1]Zał.1_WPF_bazowy'!W91</f>
        <v>0</v>
      </c>
      <c r="X94" s="55">
        <f>+'[1]Zał.1_WPF_bazowy'!X91</f>
        <v>0</v>
      </c>
      <c r="Y94" s="55">
        <f>+'[1]Zał.1_WPF_bazowy'!Y91</f>
        <v>0</v>
      </c>
      <c r="Z94" s="55">
        <f>+'[1]Zał.1_WPF_bazowy'!Z91</f>
        <v>0</v>
      </c>
      <c r="AA94" s="55">
        <f>+'[1]Zał.1_WPF_bazowy'!AA91</f>
        <v>0</v>
      </c>
      <c r="AB94" s="55">
        <f>+'[1]Zał.1_WPF_bazowy'!AB91</f>
        <v>0</v>
      </c>
      <c r="AC94" s="55">
        <f>+'[1]Zał.1_WPF_bazowy'!AC91</f>
        <v>0</v>
      </c>
      <c r="AD94" s="55">
        <f>+'[1]Zał.1_WPF_bazowy'!AD91</f>
        <v>0</v>
      </c>
      <c r="AE94" s="55">
        <f>+'[1]Zał.1_WPF_bazowy'!AE91</f>
        <v>0</v>
      </c>
      <c r="AF94" s="55">
        <f>+'[1]Zał.1_WPF_bazowy'!AF91</f>
        <v>0</v>
      </c>
      <c r="AG94" s="55">
        <f>+'[1]Zał.1_WPF_bazowy'!AG91</f>
        <v>0</v>
      </c>
      <c r="AH94" s="55">
        <f>+'[1]Zał.1_WPF_bazowy'!AH91</f>
        <v>0</v>
      </c>
      <c r="AI94" s="55">
        <f>+'[1]Zał.1_WPF_bazowy'!AI91</f>
        <v>0</v>
      </c>
      <c r="AJ94" s="55">
        <f>+'[1]Zał.1_WPF_bazowy'!AJ91</f>
        <v>0</v>
      </c>
      <c r="AK94" s="55">
        <f>+'[1]Zał.1_WPF_bazowy'!AK91</f>
        <v>0</v>
      </c>
      <c r="AL94" s="56">
        <f>+'[1]Zał.1_WPF_bazowy'!AL91</f>
        <v>0</v>
      </c>
    </row>
    <row r="95" spans="1:38" ht="30" outlineLevel="2">
      <c r="A95" s="36"/>
      <c r="B95" s="47" t="s">
        <v>171</v>
      </c>
      <c r="C95" s="48"/>
      <c r="D95" s="57" t="s">
        <v>166</v>
      </c>
      <c r="E95" s="50">
        <f>'[1]Zał.1_WPF_bazowy'!E92</f>
        <v>0</v>
      </c>
      <c r="F95" s="51">
        <f>'[1]Zał.1_WPF_bazowy'!F92</f>
        <v>0</v>
      </c>
      <c r="G95" s="51">
        <f>'[1]Zał.1_WPF_bazowy'!G92</f>
        <v>0</v>
      </c>
      <c r="H95" s="52">
        <f>'[1]Zał.1_WPF_bazowy'!H92</f>
        <v>0</v>
      </c>
      <c r="I95" s="53">
        <f>+'[1]Zał.1_WPF_bazowy'!I92</f>
        <v>0</v>
      </c>
      <c r="J95" s="54">
        <f>+'[1]Zał.1_WPF_bazowy'!J92</f>
        <v>0</v>
      </c>
      <c r="K95" s="54">
        <f>+'[1]Zał.1_WPF_bazowy'!K92</f>
        <v>0</v>
      </c>
      <c r="L95" s="54">
        <f>+'[1]Zał.1_WPF_bazowy'!L92</f>
        <v>0</v>
      </c>
      <c r="M95" s="54">
        <f>+'[1]Zał.1_WPF_bazowy'!M92</f>
        <v>0</v>
      </c>
      <c r="N95" s="54">
        <f>+'[1]Zał.1_WPF_bazowy'!N92</f>
        <v>0</v>
      </c>
      <c r="O95" s="54">
        <f>+'[1]Zał.1_WPF_bazowy'!O92</f>
        <v>0</v>
      </c>
      <c r="P95" s="54">
        <f>+'[1]Zał.1_WPF_bazowy'!P92</f>
        <v>0</v>
      </c>
      <c r="Q95" s="54">
        <f>+'[1]Zał.1_WPF_bazowy'!Q92</f>
        <v>0</v>
      </c>
      <c r="R95" s="54">
        <f>+'[1]Zał.1_WPF_bazowy'!R92</f>
        <v>0</v>
      </c>
      <c r="S95" s="54">
        <f>+'[1]Zał.1_WPF_bazowy'!S92</f>
        <v>0</v>
      </c>
      <c r="T95" s="55">
        <f>+'[1]Zał.1_WPF_bazowy'!T92</f>
        <v>0</v>
      </c>
      <c r="U95" s="55">
        <f>+'[1]Zał.1_WPF_bazowy'!U92</f>
        <v>0</v>
      </c>
      <c r="V95" s="55">
        <f>+'[1]Zał.1_WPF_bazowy'!V92</f>
        <v>0</v>
      </c>
      <c r="W95" s="55">
        <f>+'[1]Zał.1_WPF_bazowy'!W92</f>
        <v>0</v>
      </c>
      <c r="X95" s="55">
        <f>+'[1]Zał.1_WPF_bazowy'!X92</f>
        <v>0</v>
      </c>
      <c r="Y95" s="55">
        <f>+'[1]Zał.1_WPF_bazowy'!Y92</f>
        <v>0</v>
      </c>
      <c r="Z95" s="55">
        <f>+'[1]Zał.1_WPF_bazowy'!Z92</f>
        <v>0</v>
      </c>
      <c r="AA95" s="55">
        <f>+'[1]Zał.1_WPF_bazowy'!AA92</f>
        <v>0</v>
      </c>
      <c r="AB95" s="55">
        <f>+'[1]Zał.1_WPF_bazowy'!AB92</f>
        <v>0</v>
      </c>
      <c r="AC95" s="55">
        <f>+'[1]Zał.1_WPF_bazowy'!AC92</f>
        <v>0</v>
      </c>
      <c r="AD95" s="55">
        <f>+'[1]Zał.1_WPF_bazowy'!AD92</f>
        <v>0</v>
      </c>
      <c r="AE95" s="55">
        <f>+'[1]Zał.1_WPF_bazowy'!AE92</f>
        <v>0</v>
      </c>
      <c r="AF95" s="55">
        <f>+'[1]Zał.1_WPF_bazowy'!AF92</f>
        <v>0</v>
      </c>
      <c r="AG95" s="55">
        <f>+'[1]Zał.1_WPF_bazowy'!AG92</f>
        <v>0</v>
      </c>
      <c r="AH95" s="55">
        <f>+'[1]Zał.1_WPF_bazowy'!AH92</f>
        <v>0</v>
      </c>
      <c r="AI95" s="55">
        <f>+'[1]Zał.1_WPF_bazowy'!AI92</f>
        <v>0</v>
      </c>
      <c r="AJ95" s="55">
        <f>+'[1]Zał.1_WPF_bazowy'!AJ92</f>
        <v>0</v>
      </c>
      <c r="AK95" s="55">
        <f>+'[1]Zał.1_WPF_bazowy'!AK92</f>
        <v>0</v>
      </c>
      <c r="AL95" s="56">
        <f>+'[1]Zał.1_WPF_bazowy'!AL92</f>
        <v>0</v>
      </c>
    </row>
    <row r="96" spans="1:38" ht="60" outlineLevel="2">
      <c r="A96" s="36"/>
      <c r="B96" s="47" t="s">
        <v>172</v>
      </c>
      <c r="C96" s="48"/>
      <c r="D96" s="49" t="s">
        <v>362</v>
      </c>
      <c r="E96" s="50">
        <f>'[1]Zał.1_WPF_bazowy'!E93</f>
        <v>0</v>
      </c>
      <c r="F96" s="51">
        <f>'[1]Zał.1_WPF_bazowy'!F93</f>
        <v>0</v>
      </c>
      <c r="G96" s="51">
        <f>'[1]Zał.1_WPF_bazowy'!G93</f>
        <v>0</v>
      </c>
      <c r="H96" s="52">
        <f>'[1]Zał.1_WPF_bazowy'!H93</f>
        <v>0</v>
      </c>
      <c r="I96" s="53">
        <f>+'[1]Zał.1_WPF_bazowy'!I93</f>
        <v>0</v>
      </c>
      <c r="J96" s="54">
        <f>+'[1]Zał.1_WPF_bazowy'!J93</f>
        <v>0</v>
      </c>
      <c r="K96" s="54">
        <f>+'[1]Zał.1_WPF_bazowy'!K93</f>
        <v>0</v>
      </c>
      <c r="L96" s="54">
        <f>+'[1]Zał.1_WPF_bazowy'!L93</f>
        <v>0</v>
      </c>
      <c r="M96" s="54">
        <f>+'[1]Zał.1_WPF_bazowy'!M93</f>
        <v>0</v>
      </c>
      <c r="N96" s="54">
        <f>+'[1]Zał.1_WPF_bazowy'!N93</f>
        <v>0</v>
      </c>
      <c r="O96" s="54">
        <f>+'[1]Zał.1_WPF_bazowy'!O93</f>
        <v>0</v>
      </c>
      <c r="P96" s="54">
        <f>+'[1]Zał.1_WPF_bazowy'!P93</f>
        <v>0</v>
      </c>
      <c r="Q96" s="54">
        <f>+'[1]Zał.1_WPF_bazowy'!Q93</f>
        <v>0</v>
      </c>
      <c r="R96" s="54">
        <f>+'[1]Zał.1_WPF_bazowy'!R93</f>
        <v>0</v>
      </c>
      <c r="S96" s="54">
        <f>+'[1]Zał.1_WPF_bazowy'!S93</f>
        <v>0</v>
      </c>
      <c r="T96" s="55">
        <f>+'[1]Zał.1_WPF_bazowy'!T93</f>
        <v>0</v>
      </c>
      <c r="U96" s="55">
        <f>+'[1]Zał.1_WPF_bazowy'!U93</f>
        <v>0</v>
      </c>
      <c r="V96" s="55">
        <f>+'[1]Zał.1_WPF_bazowy'!V93</f>
        <v>0</v>
      </c>
      <c r="W96" s="55">
        <f>+'[1]Zał.1_WPF_bazowy'!W93</f>
        <v>0</v>
      </c>
      <c r="X96" s="55">
        <f>+'[1]Zał.1_WPF_bazowy'!X93</f>
        <v>0</v>
      </c>
      <c r="Y96" s="55">
        <f>+'[1]Zał.1_WPF_bazowy'!Y93</f>
        <v>0</v>
      </c>
      <c r="Z96" s="55">
        <f>+'[1]Zał.1_WPF_bazowy'!Z93</f>
        <v>0</v>
      </c>
      <c r="AA96" s="55">
        <f>+'[1]Zał.1_WPF_bazowy'!AA93</f>
        <v>0</v>
      </c>
      <c r="AB96" s="55">
        <f>+'[1]Zał.1_WPF_bazowy'!AB93</f>
        <v>0</v>
      </c>
      <c r="AC96" s="55">
        <f>+'[1]Zał.1_WPF_bazowy'!AC93</f>
        <v>0</v>
      </c>
      <c r="AD96" s="55">
        <f>+'[1]Zał.1_WPF_bazowy'!AD93</f>
        <v>0</v>
      </c>
      <c r="AE96" s="55">
        <f>+'[1]Zał.1_WPF_bazowy'!AE93</f>
        <v>0</v>
      </c>
      <c r="AF96" s="55">
        <f>+'[1]Zał.1_WPF_bazowy'!AF93</f>
        <v>0</v>
      </c>
      <c r="AG96" s="55">
        <f>+'[1]Zał.1_WPF_bazowy'!AG93</f>
        <v>0</v>
      </c>
      <c r="AH96" s="55">
        <f>+'[1]Zał.1_WPF_bazowy'!AH93</f>
        <v>0</v>
      </c>
      <c r="AI96" s="55">
        <f>+'[1]Zał.1_WPF_bazowy'!AI93</f>
        <v>0</v>
      </c>
      <c r="AJ96" s="55">
        <f>+'[1]Zał.1_WPF_bazowy'!AJ93</f>
        <v>0</v>
      </c>
      <c r="AK96" s="55">
        <f>+'[1]Zał.1_WPF_bazowy'!AK93</f>
        <v>0</v>
      </c>
      <c r="AL96" s="56">
        <f>+'[1]Zał.1_WPF_bazowy'!AL93</f>
        <v>0</v>
      </c>
    </row>
    <row r="97" spans="1:38" ht="30" outlineLevel="2">
      <c r="A97" s="36"/>
      <c r="B97" s="47" t="s">
        <v>173</v>
      </c>
      <c r="C97" s="48"/>
      <c r="D97" s="57" t="s">
        <v>166</v>
      </c>
      <c r="E97" s="50">
        <f>'[1]Zał.1_WPF_bazowy'!E94</f>
        <v>0</v>
      </c>
      <c r="F97" s="51">
        <f>'[1]Zał.1_WPF_bazowy'!F94</f>
        <v>0</v>
      </c>
      <c r="G97" s="51">
        <f>'[1]Zał.1_WPF_bazowy'!G94</f>
        <v>0</v>
      </c>
      <c r="H97" s="52">
        <f>'[1]Zał.1_WPF_bazowy'!H94</f>
        <v>0</v>
      </c>
      <c r="I97" s="53">
        <f>+'[1]Zał.1_WPF_bazowy'!I94</f>
        <v>0</v>
      </c>
      <c r="J97" s="54">
        <f>+'[1]Zał.1_WPF_bazowy'!J94</f>
        <v>0</v>
      </c>
      <c r="K97" s="54">
        <f>+'[1]Zał.1_WPF_bazowy'!K94</f>
        <v>0</v>
      </c>
      <c r="L97" s="54">
        <f>+'[1]Zał.1_WPF_bazowy'!L94</f>
        <v>0</v>
      </c>
      <c r="M97" s="54">
        <f>+'[1]Zał.1_WPF_bazowy'!M94</f>
        <v>0</v>
      </c>
      <c r="N97" s="54">
        <f>+'[1]Zał.1_WPF_bazowy'!N94</f>
        <v>0</v>
      </c>
      <c r="O97" s="54">
        <f>+'[1]Zał.1_WPF_bazowy'!O94</f>
        <v>0</v>
      </c>
      <c r="P97" s="54">
        <f>+'[1]Zał.1_WPF_bazowy'!P94</f>
        <v>0</v>
      </c>
      <c r="Q97" s="54">
        <f>+'[1]Zał.1_WPF_bazowy'!Q94</f>
        <v>0</v>
      </c>
      <c r="R97" s="54">
        <f>+'[1]Zał.1_WPF_bazowy'!R94</f>
        <v>0</v>
      </c>
      <c r="S97" s="54">
        <f>+'[1]Zał.1_WPF_bazowy'!S94</f>
        <v>0</v>
      </c>
      <c r="T97" s="55">
        <f>+'[1]Zał.1_WPF_bazowy'!T94</f>
        <v>0</v>
      </c>
      <c r="U97" s="55">
        <f>+'[1]Zał.1_WPF_bazowy'!U94</f>
        <v>0</v>
      </c>
      <c r="V97" s="55">
        <f>+'[1]Zał.1_WPF_bazowy'!V94</f>
        <v>0</v>
      </c>
      <c r="W97" s="55">
        <f>+'[1]Zał.1_WPF_bazowy'!W94</f>
        <v>0</v>
      </c>
      <c r="X97" s="55">
        <f>+'[1]Zał.1_WPF_bazowy'!X94</f>
        <v>0</v>
      </c>
      <c r="Y97" s="55">
        <f>+'[1]Zał.1_WPF_bazowy'!Y94</f>
        <v>0</v>
      </c>
      <c r="Z97" s="55">
        <f>+'[1]Zał.1_WPF_bazowy'!Z94</f>
        <v>0</v>
      </c>
      <c r="AA97" s="55">
        <f>+'[1]Zał.1_WPF_bazowy'!AA94</f>
        <v>0</v>
      </c>
      <c r="AB97" s="55">
        <f>+'[1]Zał.1_WPF_bazowy'!AB94</f>
        <v>0</v>
      </c>
      <c r="AC97" s="55">
        <f>+'[1]Zał.1_WPF_bazowy'!AC94</f>
        <v>0</v>
      </c>
      <c r="AD97" s="55">
        <f>+'[1]Zał.1_WPF_bazowy'!AD94</f>
        <v>0</v>
      </c>
      <c r="AE97" s="55">
        <f>+'[1]Zał.1_WPF_bazowy'!AE94</f>
        <v>0</v>
      </c>
      <c r="AF97" s="55">
        <f>+'[1]Zał.1_WPF_bazowy'!AF94</f>
        <v>0</v>
      </c>
      <c r="AG97" s="55">
        <f>+'[1]Zał.1_WPF_bazowy'!AG94</f>
        <v>0</v>
      </c>
      <c r="AH97" s="55">
        <f>+'[1]Zał.1_WPF_bazowy'!AH94</f>
        <v>0</v>
      </c>
      <c r="AI97" s="55">
        <f>+'[1]Zał.1_WPF_bazowy'!AI94</f>
        <v>0</v>
      </c>
      <c r="AJ97" s="55">
        <f>+'[1]Zał.1_WPF_bazowy'!AJ94</f>
        <v>0</v>
      </c>
      <c r="AK97" s="55">
        <f>+'[1]Zał.1_WPF_bazowy'!AK94</f>
        <v>0</v>
      </c>
      <c r="AL97" s="56">
        <f>+'[1]Zał.1_WPF_bazowy'!AL94</f>
        <v>0</v>
      </c>
    </row>
    <row r="98" spans="1:38" s="46" customFormat="1" ht="42.75" outlineLevel="1">
      <c r="A98" s="36"/>
      <c r="B98" s="37">
        <v>13</v>
      </c>
      <c r="C98" s="38"/>
      <c r="D98" s="103" t="s">
        <v>174</v>
      </c>
      <c r="E98" s="76" t="s">
        <v>15</v>
      </c>
      <c r="F98" s="77" t="s">
        <v>15</v>
      </c>
      <c r="G98" s="77" t="s">
        <v>15</v>
      </c>
      <c r="H98" s="78" t="s">
        <v>15</v>
      </c>
      <c r="I98" s="79" t="s">
        <v>15</v>
      </c>
      <c r="J98" s="80" t="s">
        <v>15</v>
      </c>
      <c r="K98" s="80" t="s">
        <v>15</v>
      </c>
      <c r="L98" s="80" t="s">
        <v>15</v>
      </c>
      <c r="M98" s="80" t="s">
        <v>15</v>
      </c>
      <c r="N98" s="80" t="s">
        <v>15</v>
      </c>
      <c r="O98" s="80" t="s">
        <v>15</v>
      </c>
      <c r="P98" s="80" t="s">
        <v>15</v>
      </c>
      <c r="Q98" s="80" t="s">
        <v>15</v>
      </c>
      <c r="R98" s="80" t="s">
        <v>15</v>
      </c>
      <c r="S98" s="80" t="s">
        <v>15</v>
      </c>
      <c r="T98" s="81" t="s">
        <v>15</v>
      </c>
      <c r="U98" s="81" t="s">
        <v>15</v>
      </c>
      <c r="V98" s="81" t="s">
        <v>15</v>
      </c>
      <c r="W98" s="81" t="s">
        <v>15</v>
      </c>
      <c r="X98" s="81" t="s">
        <v>15</v>
      </c>
      <c r="Y98" s="81" t="s">
        <v>15</v>
      </c>
      <c r="Z98" s="81" t="s">
        <v>15</v>
      </c>
      <c r="AA98" s="81" t="s">
        <v>15</v>
      </c>
      <c r="AB98" s="81" t="s">
        <v>15</v>
      </c>
      <c r="AC98" s="81" t="s">
        <v>15</v>
      </c>
      <c r="AD98" s="81" t="s">
        <v>15</v>
      </c>
      <c r="AE98" s="81" t="s">
        <v>15</v>
      </c>
      <c r="AF98" s="81" t="s">
        <v>15</v>
      </c>
      <c r="AG98" s="81" t="s">
        <v>15</v>
      </c>
      <c r="AH98" s="81" t="s">
        <v>15</v>
      </c>
      <c r="AI98" s="81" t="s">
        <v>15</v>
      </c>
      <c r="AJ98" s="81" t="s">
        <v>15</v>
      </c>
      <c r="AK98" s="81" t="s">
        <v>15</v>
      </c>
      <c r="AL98" s="82" t="s">
        <v>15</v>
      </c>
    </row>
    <row r="99" spans="1:38" ht="45" outlineLevel="2">
      <c r="A99" s="36"/>
      <c r="B99" s="47" t="s">
        <v>175</v>
      </c>
      <c r="C99" s="48"/>
      <c r="D99" s="49" t="s">
        <v>176</v>
      </c>
      <c r="E99" s="50">
        <f>'[1]Zał.1_WPF_bazowy'!E96</f>
        <v>0</v>
      </c>
      <c r="F99" s="51">
        <f>'[1]Zał.1_WPF_bazowy'!F96</f>
        <v>0</v>
      </c>
      <c r="G99" s="51">
        <f>'[1]Zał.1_WPF_bazowy'!G96</f>
        <v>0</v>
      </c>
      <c r="H99" s="52">
        <f>'[1]Zał.1_WPF_bazowy'!H96</f>
        <v>0</v>
      </c>
      <c r="I99" s="104">
        <f aca="true" t="shared" si="19" ref="I99:AL99">+IF(I13&lt;&gt;0,H99-(I101+I102+I103+I104),0)</f>
        <v>0</v>
      </c>
      <c r="J99" s="105">
        <f t="shared" si="19"/>
        <v>0</v>
      </c>
      <c r="K99" s="105">
        <f t="shared" si="19"/>
        <v>0</v>
      </c>
      <c r="L99" s="105">
        <f t="shared" si="19"/>
        <v>0</v>
      </c>
      <c r="M99" s="105">
        <f t="shared" si="19"/>
        <v>0</v>
      </c>
      <c r="N99" s="105">
        <f t="shared" si="19"/>
        <v>0</v>
      </c>
      <c r="O99" s="105">
        <f t="shared" si="19"/>
        <v>0</v>
      </c>
      <c r="P99" s="105">
        <f t="shared" si="19"/>
        <v>0</v>
      </c>
      <c r="Q99" s="105">
        <f t="shared" si="19"/>
        <v>0</v>
      </c>
      <c r="R99" s="105">
        <f t="shared" si="19"/>
        <v>0</v>
      </c>
      <c r="S99" s="105">
        <f t="shared" si="19"/>
        <v>0</v>
      </c>
      <c r="T99" s="106">
        <f t="shared" si="19"/>
        <v>0</v>
      </c>
      <c r="U99" s="106">
        <f t="shared" si="19"/>
        <v>0</v>
      </c>
      <c r="V99" s="106">
        <f t="shared" si="19"/>
        <v>0</v>
      </c>
      <c r="W99" s="106">
        <f t="shared" si="19"/>
        <v>0</v>
      </c>
      <c r="X99" s="106">
        <f t="shared" si="19"/>
        <v>0</v>
      </c>
      <c r="Y99" s="106">
        <f t="shared" si="19"/>
        <v>0</v>
      </c>
      <c r="Z99" s="106">
        <f t="shared" si="19"/>
        <v>0</v>
      </c>
      <c r="AA99" s="106">
        <f t="shared" si="19"/>
        <v>0</v>
      </c>
      <c r="AB99" s="106">
        <f t="shared" si="19"/>
        <v>0</v>
      </c>
      <c r="AC99" s="106">
        <f t="shared" si="19"/>
        <v>0</v>
      </c>
      <c r="AD99" s="106">
        <f t="shared" si="19"/>
        <v>0</v>
      </c>
      <c r="AE99" s="106">
        <f t="shared" si="19"/>
        <v>0</v>
      </c>
      <c r="AF99" s="106">
        <f t="shared" si="19"/>
        <v>0</v>
      </c>
      <c r="AG99" s="106">
        <f t="shared" si="19"/>
        <v>0</v>
      </c>
      <c r="AH99" s="106">
        <f t="shared" si="19"/>
        <v>0</v>
      </c>
      <c r="AI99" s="106">
        <f t="shared" si="19"/>
        <v>0</v>
      </c>
      <c r="AJ99" s="106">
        <f t="shared" si="19"/>
        <v>0</v>
      </c>
      <c r="AK99" s="106">
        <f t="shared" si="19"/>
        <v>0</v>
      </c>
      <c r="AL99" s="107">
        <f t="shared" si="19"/>
        <v>0</v>
      </c>
    </row>
    <row r="100" spans="1:38" ht="45" outlineLevel="2">
      <c r="A100" s="36"/>
      <c r="B100" s="47" t="s">
        <v>177</v>
      </c>
      <c r="C100" s="48"/>
      <c r="D100" s="49" t="s">
        <v>178</v>
      </c>
      <c r="E100" s="50">
        <f>'[1]Zał.1_WPF_bazowy'!E97</f>
        <v>0</v>
      </c>
      <c r="F100" s="51">
        <f>'[1]Zał.1_WPF_bazowy'!F97</f>
        <v>0</v>
      </c>
      <c r="G100" s="51">
        <f>'[1]Zał.1_WPF_bazowy'!G97</f>
        <v>0</v>
      </c>
      <c r="H100" s="52">
        <f>'[1]Zał.1_WPF_bazowy'!H97</f>
        <v>0</v>
      </c>
      <c r="I100" s="53">
        <f>+'[1]Zał.1_WPF_bazowy'!I97</f>
        <v>0</v>
      </c>
      <c r="J100" s="54">
        <f>+'[1]Zał.1_WPF_bazowy'!J97</f>
        <v>0</v>
      </c>
      <c r="K100" s="54">
        <f>+'[1]Zał.1_WPF_bazowy'!K97</f>
        <v>0</v>
      </c>
      <c r="L100" s="54">
        <f>+'[1]Zał.1_WPF_bazowy'!L97</f>
        <v>0</v>
      </c>
      <c r="M100" s="54">
        <f>+'[1]Zał.1_WPF_bazowy'!M97</f>
        <v>0</v>
      </c>
      <c r="N100" s="54">
        <f>+'[1]Zał.1_WPF_bazowy'!N97</f>
        <v>0</v>
      </c>
      <c r="O100" s="54">
        <f>+'[1]Zał.1_WPF_bazowy'!O97</f>
        <v>0</v>
      </c>
      <c r="P100" s="54">
        <f>+'[1]Zał.1_WPF_bazowy'!P97</f>
        <v>0</v>
      </c>
      <c r="Q100" s="54">
        <f>+'[1]Zał.1_WPF_bazowy'!Q97</f>
        <v>0</v>
      </c>
      <c r="R100" s="54">
        <f>+'[1]Zał.1_WPF_bazowy'!R97</f>
        <v>0</v>
      </c>
      <c r="S100" s="54">
        <f>+'[1]Zał.1_WPF_bazowy'!S97</f>
        <v>0</v>
      </c>
      <c r="T100" s="55">
        <f>+'[1]Zał.1_WPF_bazowy'!T97</f>
        <v>0</v>
      </c>
      <c r="U100" s="55">
        <f>+'[1]Zał.1_WPF_bazowy'!U97</f>
        <v>0</v>
      </c>
      <c r="V100" s="55">
        <f>+'[1]Zał.1_WPF_bazowy'!V97</f>
        <v>0</v>
      </c>
      <c r="W100" s="55">
        <f>+'[1]Zał.1_WPF_bazowy'!W97</f>
        <v>0</v>
      </c>
      <c r="X100" s="55">
        <f>+'[1]Zał.1_WPF_bazowy'!X97</f>
        <v>0</v>
      </c>
      <c r="Y100" s="55">
        <f>+'[1]Zał.1_WPF_bazowy'!Y97</f>
        <v>0</v>
      </c>
      <c r="Z100" s="55">
        <f>+'[1]Zał.1_WPF_bazowy'!Z97</f>
        <v>0</v>
      </c>
      <c r="AA100" s="55">
        <f>+'[1]Zał.1_WPF_bazowy'!AA97</f>
        <v>0</v>
      </c>
      <c r="AB100" s="55">
        <f>+'[1]Zał.1_WPF_bazowy'!AB97</f>
        <v>0</v>
      </c>
      <c r="AC100" s="55">
        <f>+'[1]Zał.1_WPF_bazowy'!AC97</f>
        <v>0</v>
      </c>
      <c r="AD100" s="55">
        <f>+'[1]Zał.1_WPF_bazowy'!AD97</f>
        <v>0</v>
      </c>
      <c r="AE100" s="55">
        <f>+'[1]Zał.1_WPF_bazowy'!AE97</f>
        <v>0</v>
      </c>
      <c r="AF100" s="55">
        <f>+'[1]Zał.1_WPF_bazowy'!AF97</f>
        <v>0</v>
      </c>
      <c r="AG100" s="55">
        <f>+'[1]Zał.1_WPF_bazowy'!AG97</f>
        <v>0</v>
      </c>
      <c r="AH100" s="55">
        <f>+'[1]Zał.1_WPF_bazowy'!AH97</f>
        <v>0</v>
      </c>
      <c r="AI100" s="55">
        <f>+'[1]Zał.1_WPF_bazowy'!AI97</f>
        <v>0</v>
      </c>
      <c r="AJ100" s="55">
        <f>+'[1]Zał.1_WPF_bazowy'!AJ97</f>
        <v>0</v>
      </c>
      <c r="AK100" s="55">
        <f>+'[1]Zał.1_WPF_bazowy'!AK97</f>
        <v>0</v>
      </c>
      <c r="AL100" s="56">
        <f>+'[1]Zał.1_WPF_bazowy'!AL97</f>
        <v>0</v>
      </c>
    </row>
    <row r="101" spans="1:38" ht="30" outlineLevel="2">
      <c r="A101" s="36"/>
      <c r="B101" s="47" t="s">
        <v>179</v>
      </c>
      <c r="C101" s="48"/>
      <c r="D101" s="49" t="s">
        <v>180</v>
      </c>
      <c r="E101" s="50">
        <f>'[1]Zał.1_WPF_bazowy'!E98</f>
        <v>0</v>
      </c>
      <c r="F101" s="51">
        <f>'[1]Zał.1_WPF_bazowy'!F98</f>
        <v>0</v>
      </c>
      <c r="G101" s="51">
        <f>'[1]Zał.1_WPF_bazowy'!G98</f>
        <v>0</v>
      </c>
      <c r="H101" s="52">
        <f>'[1]Zał.1_WPF_bazowy'!H98</f>
        <v>0</v>
      </c>
      <c r="I101" s="53">
        <f>+'[1]Zał.1_WPF_bazowy'!I98</f>
        <v>0</v>
      </c>
      <c r="J101" s="54">
        <f>+'[1]Zał.1_WPF_bazowy'!J98</f>
        <v>0</v>
      </c>
      <c r="K101" s="54">
        <f>+'[1]Zał.1_WPF_bazowy'!K98</f>
        <v>0</v>
      </c>
      <c r="L101" s="54">
        <f>+'[1]Zał.1_WPF_bazowy'!L98</f>
        <v>0</v>
      </c>
      <c r="M101" s="54">
        <f>+'[1]Zał.1_WPF_bazowy'!M98</f>
        <v>0</v>
      </c>
      <c r="N101" s="54">
        <f>+'[1]Zał.1_WPF_bazowy'!N98</f>
        <v>0</v>
      </c>
      <c r="O101" s="54">
        <f>+'[1]Zał.1_WPF_bazowy'!O98</f>
        <v>0</v>
      </c>
      <c r="P101" s="54">
        <f>+'[1]Zał.1_WPF_bazowy'!P98</f>
        <v>0</v>
      </c>
      <c r="Q101" s="54">
        <f>+'[1]Zał.1_WPF_bazowy'!Q98</f>
        <v>0</v>
      </c>
      <c r="R101" s="54">
        <f>+'[1]Zał.1_WPF_bazowy'!R98</f>
        <v>0</v>
      </c>
      <c r="S101" s="54">
        <f>+'[1]Zał.1_WPF_bazowy'!S98</f>
        <v>0</v>
      </c>
      <c r="T101" s="55">
        <f>+'[1]Zał.1_WPF_bazowy'!T98</f>
        <v>0</v>
      </c>
      <c r="U101" s="55">
        <f>+'[1]Zał.1_WPF_bazowy'!U98</f>
        <v>0</v>
      </c>
      <c r="V101" s="55">
        <f>+'[1]Zał.1_WPF_bazowy'!V98</f>
        <v>0</v>
      </c>
      <c r="W101" s="55">
        <f>+'[1]Zał.1_WPF_bazowy'!W98</f>
        <v>0</v>
      </c>
      <c r="X101" s="55">
        <f>+'[1]Zał.1_WPF_bazowy'!X98</f>
        <v>0</v>
      </c>
      <c r="Y101" s="55">
        <f>+'[1]Zał.1_WPF_bazowy'!Y98</f>
        <v>0</v>
      </c>
      <c r="Z101" s="55">
        <f>+'[1]Zał.1_WPF_bazowy'!Z98</f>
        <v>0</v>
      </c>
      <c r="AA101" s="55">
        <f>+'[1]Zał.1_WPF_bazowy'!AA98</f>
        <v>0</v>
      </c>
      <c r="AB101" s="55">
        <f>+'[1]Zał.1_WPF_bazowy'!AB98</f>
        <v>0</v>
      </c>
      <c r="AC101" s="55">
        <f>+'[1]Zał.1_WPF_bazowy'!AC98</f>
        <v>0</v>
      </c>
      <c r="AD101" s="55">
        <f>+'[1]Zał.1_WPF_bazowy'!AD98</f>
        <v>0</v>
      </c>
      <c r="AE101" s="55">
        <f>+'[1]Zał.1_WPF_bazowy'!AE98</f>
        <v>0</v>
      </c>
      <c r="AF101" s="55">
        <f>+'[1]Zał.1_WPF_bazowy'!AF98</f>
        <v>0</v>
      </c>
      <c r="AG101" s="55">
        <f>+'[1]Zał.1_WPF_bazowy'!AG98</f>
        <v>0</v>
      </c>
      <c r="AH101" s="55">
        <f>+'[1]Zał.1_WPF_bazowy'!AH98</f>
        <v>0</v>
      </c>
      <c r="AI101" s="55">
        <f>+'[1]Zał.1_WPF_bazowy'!AI98</f>
        <v>0</v>
      </c>
      <c r="AJ101" s="55">
        <f>+'[1]Zał.1_WPF_bazowy'!AJ98</f>
        <v>0</v>
      </c>
      <c r="AK101" s="55">
        <f>+'[1]Zał.1_WPF_bazowy'!AK98</f>
        <v>0</v>
      </c>
      <c r="AL101" s="56">
        <f>+'[1]Zał.1_WPF_bazowy'!AL98</f>
        <v>0</v>
      </c>
    </row>
    <row r="102" spans="1:38" ht="45" outlineLevel="2">
      <c r="A102" s="36"/>
      <c r="B102" s="47" t="s">
        <v>181</v>
      </c>
      <c r="C102" s="48"/>
      <c r="D102" s="49" t="s">
        <v>182</v>
      </c>
      <c r="E102" s="50">
        <f>'[1]Zał.1_WPF_bazowy'!E99</f>
        <v>0</v>
      </c>
      <c r="F102" s="51">
        <f>'[1]Zał.1_WPF_bazowy'!F99</f>
        <v>0</v>
      </c>
      <c r="G102" s="51">
        <f>'[1]Zał.1_WPF_bazowy'!G99</f>
        <v>0</v>
      </c>
      <c r="H102" s="52">
        <f>'[1]Zał.1_WPF_bazowy'!H99</f>
        <v>0</v>
      </c>
      <c r="I102" s="53">
        <f>+'[1]Zał.1_WPF_bazowy'!I99</f>
        <v>0</v>
      </c>
      <c r="J102" s="54">
        <f>+'[1]Zał.1_WPF_bazowy'!J99</f>
        <v>0</v>
      </c>
      <c r="K102" s="54">
        <f>+'[1]Zał.1_WPF_bazowy'!K99</f>
        <v>0</v>
      </c>
      <c r="L102" s="54">
        <f>+'[1]Zał.1_WPF_bazowy'!L99</f>
        <v>0</v>
      </c>
      <c r="M102" s="54">
        <f>+'[1]Zał.1_WPF_bazowy'!M99</f>
        <v>0</v>
      </c>
      <c r="N102" s="54">
        <f>+'[1]Zał.1_WPF_bazowy'!N99</f>
        <v>0</v>
      </c>
      <c r="O102" s="54">
        <f>+'[1]Zał.1_WPF_bazowy'!O99</f>
        <v>0</v>
      </c>
      <c r="P102" s="54">
        <f>+'[1]Zał.1_WPF_bazowy'!P99</f>
        <v>0</v>
      </c>
      <c r="Q102" s="54">
        <f>+'[1]Zał.1_WPF_bazowy'!Q99</f>
        <v>0</v>
      </c>
      <c r="R102" s="54">
        <f>+'[1]Zał.1_WPF_bazowy'!R99</f>
        <v>0</v>
      </c>
      <c r="S102" s="54">
        <f>+'[1]Zał.1_WPF_bazowy'!S99</f>
        <v>0</v>
      </c>
      <c r="T102" s="55">
        <f>+'[1]Zał.1_WPF_bazowy'!T99</f>
        <v>0</v>
      </c>
      <c r="U102" s="55">
        <f>+'[1]Zał.1_WPF_bazowy'!U99</f>
        <v>0</v>
      </c>
      <c r="V102" s="55">
        <f>+'[1]Zał.1_WPF_bazowy'!V99</f>
        <v>0</v>
      </c>
      <c r="W102" s="55">
        <f>+'[1]Zał.1_WPF_bazowy'!W99</f>
        <v>0</v>
      </c>
      <c r="X102" s="55">
        <f>+'[1]Zał.1_WPF_bazowy'!X99</f>
        <v>0</v>
      </c>
      <c r="Y102" s="55">
        <f>+'[1]Zał.1_WPF_bazowy'!Y99</f>
        <v>0</v>
      </c>
      <c r="Z102" s="55">
        <f>+'[1]Zał.1_WPF_bazowy'!Z99</f>
        <v>0</v>
      </c>
      <c r="AA102" s="55">
        <f>+'[1]Zał.1_WPF_bazowy'!AA99</f>
        <v>0</v>
      </c>
      <c r="AB102" s="55">
        <f>+'[1]Zał.1_WPF_bazowy'!AB99</f>
        <v>0</v>
      </c>
      <c r="AC102" s="55">
        <f>+'[1]Zał.1_WPF_bazowy'!AC99</f>
        <v>0</v>
      </c>
      <c r="AD102" s="55">
        <f>+'[1]Zał.1_WPF_bazowy'!AD99</f>
        <v>0</v>
      </c>
      <c r="AE102" s="55">
        <f>+'[1]Zał.1_WPF_bazowy'!AE99</f>
        <v>0</v>
      </c>
      <c r="AF102" s="55">
        <f>+'[1]Zał.1_WPF_bazowy'!AF99</f>
        <v>0</v>
      </c>
      <c r="AG102" s="55">
        <f>+'[1]Zał.1_WPF_bazowy'!AG99</f>
        <v>0</v>
      </c>
      <c r="AH102" s="55">
        <f>+'[1]Zał.1_WPF_bazowy'!AH99</f>
        <v>0</v>
      </c>
      <c r="AI102" s="55">
        <f>+'[1]Zał.1_WPF_bazowy'!AI99</f>
        <v>0</v>
      </c>
      <c r="AJ102" s="55">
        <f>+'[1]Zał.1_WPF_bazowy'!AJ99</f>
        <v>0</v>
      </c>
      <c r="AK102" s="55">
        <f>+'[1]Zał.1_WPF_bazowy'!AK99</f>
        <v>0</v>
      </c>
      <c r="AL102" s="56">
        <f>+'[1]Zał.1_WPF_bazowy'!AL99</f>
        <v>0</v>
      </c>
    </row>
    <row r="103" spans="1:38" ht="45" outlineLevel="2">
      <c r="A103" s="36"/>
      <c r="B103" s="47" t="s">
        <v>183</v>
      </c>
      <c r="C103" s="48"/>
      <c r="D103" s="49" t="s">
        <v>184</v>
      </c>
      <c r="E103" s="50">
        <f>'[1]Zał.1_WPF_bazowy'!E100</f>
        <v>0</v>
      </c>
      <c r="F103" s="51">
        <f>'[1]Zał.1_WPF_bazowy'!F100</f>
        <v>0</v>
      </c>
      <c r="G103" s="51">
        <f>'[1]Zał.1_WPF_bazowy'!G100</f>
        <v>0</v>
      </c>
      <c r="H103" s="52">
        <f>'[1]Zał.1_WPF_bazowy'!H100</f>
        <v>0</v>
      </c>
      <c r="I103" s="53">
        <f>+'[1]Zał.1_WPF_bazowy'!I100</f>
        <v>0</v>
      </c>
      <c r="J103" s="54">
        <f>+'[1]Zał.1_WPF_bazowy'!J100</f>
        <v>0</v>
      </c>
      <c r="K103" s="54">
        <f>+'[1]Zał.1_WPF_bazowy'!K100</f>
        <v>0</v>
      </c>
      <c r="L103" s="54">
        <f>+'[1]Zał.1_WPF_bazowy'!L100</f>
        <v>0</v>
      </c>
      <c r="M103" s="54">
        <f>+'[1]Zał.1_WPF_bazowy'!M100</f>
        <v>0</v>
      </c>
      <c r="N103" s="54">
        <f>+'[1]Zał.1_WPF_bazowy'!N100</f>
        <v>0</v>
      </c>
      <c r="O103" s="54">
        <f>+'[1]Zał.1_WPF_bazowy'!O100</f>
        <v>0</v>
      </c>
      <c r="P103" s="54">
        <f>+'[1]Zał.1_WPF_bazowy'!P100</f>
        <v>0</v>
      </c>
      <c r="Q103" s="54">
        <f>+'[1]Zał.1_WPF_bazowy'!Q100</f>
        <v>0</v>
      </c>
      <c r="R103" s="54">
        <f>+'[1]Zał.1_WPF_bazowy'!R100</f>
        <v>0</v>
      </c>
      <c r="S103" s="54">
        <f>+'[1]Zał.1_WPF_bazowy'!S100</f>
        <v>0</v>
      </c>
      <c r="T103" s="55">
        <f>+'[1]Zał.1_WPF_bazowy'!T100</f>
        <v>0</v>
      </c>
      <c r="U103" s="55">
        <f>+'[1]Zał.1_WPF_bazowy'!U100</f>
        <v>0</v>
      </c>
      <c r="V103" s="55">
        <f>+'[1]Zał.1_WPF_bazowy'!V100</f>
        <v>0</v>
      </c>
      <c r="W103" s="55">
        <f>+'[1]Zał.1_WPF_bazowy'!W100</f>
        <v>0</v>
      </c>
      <c r="X103" s="55">
        <f>+'[1]Zał.1_WPF_bazowy'!X100</f>
        <v>0</v>
      </c>
      <c r="Y103" s="55">
        <f>+'[1]Zał.1_WPF_bazowy'!Y100</f>
        <v>0</v>
      </c>
      <c r="Z103" s="55">
        <f>+'[1]Zał.1_WPF_bazowy'!Z100</f>
        <v>0</v>
      </c>
      <c r="AA103" s="55">
        <f>+'[1]Zał.1_WPF_bazowy'!AA100</f>
        <v>0</v>
      </c>
      <c r="AB103" s="55">
        <f>+'[1]Zał.1_WPF_bazowy'!AB100</f>
        <v>0</v>
      </c>
      <c r="AC103" s="55">
        <f>+'[1]Zał.1_WPF_bazowy'!AC100</f>
        <v>0</v>
      </c>
      <c r="AD103" s="55">
        <f>+'[1]Zał.1_WPF_bazowy'!AD100</f>
        <v>0</v>
      </c>
      <c r="AE103" s="55">
        <f>+'[1]Zał.1_WPF_bazowy'!AE100</f>
        <v>0</v>
      </c>
      <c r="AF103" s="55">
        <f>+'[1]Zał.1_WPF_bazowy'!AF100</f>
        <v>0</v>
      </c>
      <c r="AG103" s="55">
        <f>+'[1]Zał.1_WPF_bazowy'!AG100</f>
        <v>0</v>
      </c>
      <c r="AH103" s="55">
        <f>+'[1]Zał.1_WPF_bazowy'!AH100</f>
        <v>0</v>
      </c>
      <c r="AI103" s="55">
        <f>+'[1]Zał.1_WPF_bazowy'!AI100</f>
        <v>0</v>
      </c>
      <c r="AJ103" s="55">
        <f>+'[1]Zał.1_WPF_bazowy'!AJ100</f>
        <v>0</v>
      </c>
      <c r="AK103" s="55">
        <f>+'[1]Zał.1_WPF_bazowy'!AK100</f>
        <v>0</v>
      </c>
      <c r="AL103" s="56">
        <f>+'[1]Zał.1_WPF_bazowy'!AL100</f>
        <v>0</v>
      </c>
    </row>
    <row r="104" spans="1:38" ht="45" outlineLevel="2">
      <c r="A104" s="36"/>
      <c r="B104" s="47" t="s">
        <v>185</v>
      </c>
      <c r="C104" s="48"/>
      <c r="D104" s="49" t="s">
        <v>186</v>
      </c>
      <c r="E104" s="50">
        <f>'[1]Zał.1_WPF_bazowy'!E101</f>
        <v>0</v>
      </c>
      <c r="F104" s="51">
        <f>'[1]Zał.1_WPF_bazowy'!F101</f>
        <v>0</v>
      </c>
      <c r="G104" s="51">
        <f>'[1]Zał.1_WPF_bazowy'!G101</f>
        <v>0</v>
      </c>
      <c r="H104" s="52">
        <f>'[1]Zał.1_WPF_bazowy'!H101</f>
        <v>0</v>
      </c>
      <c r="I104" s="53">
        <f>+'[1]Zał.1_WPF_bazowy'!I101</f>
        <v>0</v>
      </c>
      <c r="J104" s="54">
        <f>+'[1]Zał.1_WPF_bazowy'!J101</f>
        <v>0</v>
      </c>
      <c r="K104" s="54">
        <f>+'[1]Zał.1_WPF_bazowy'!K101</f>
        <v>0</v>
      </c>
      <c r="L104" s="54">
        <f>+'[1]Zał.1_WPF_bazowy'!L101</f>
        <v>0</v>
      </c>
      <c r="M104" s="54">
        <f>+'[1]Zał.1_WPF_bazowy'!M101</f>
        <v>0</v>
      </c>
      <c r="N104" s="54">
        <f>+'[1]Zał.1_WPF_bazowy'!N101</f>
        <v>0</v>
      </c>
      <c r="O104" s="54">
        <f>+'[1]Zał.1_WPF_bazowy'!O101</f>
        <v>0</v>
      </c>
      <c r="P104" s="54">
        <f>+'[1]Zał.1_WPF_bazowy'!P101</f>
        <v>0</v>
      </c>
      <c r="Q104" s="54">
        <f>+'[1]Zał.1_WPF_bazowy'!Q101</f>
        <v>0</v>
      </c>
      <c r="R104" s="54">
        <f>+'[1]Zał.1_WPF_bazowy'!R101</f>
        <v>0</v>
      </c>
      <c r="S104" s="54">
        <f>+'[1]Zał.1_WPF_bazowy'!S101</f>
        <v>0</v>
      </c>
      <c r="T104" s="55">
        <f>+'[1]Zał.1_WPF_bazowy'!T101</f>
        <v>0</v>
      </c>
      <c r="U104" s="55">
        <f>+'[1]Zał.1_WPF_bazowy'!U101</f>
        <v>0</v>
      </c>
      <c r="V104" s="55">
        <f>+'[1]Zał.1_WPF_bazowy'!V101</f>
        <v>0</v>
      </c>
      <c r="W104" s="55">
        <f>+'[1]Zał.1_WPF_bazowy'!W101</f>
        <v>0</v>
      </c>
      <c r="X104" s="55">
        <f>+'[1]Zał.1_WPF_bazowy'!X101</f>
        <v>0</v>
      </c>
      <c r="Y104" s="55">
        <f>+'[1]Zał.1_WPF_bazowy'!Y101</f>
        <v>0</v>
      </c>
      <c r="Z104" s="55">
        <f>+'[1]Zał.1_WPF_bazowy'!Z101</f>
        <v>0</v>
      </c>
      <c r="AA104" s="55">
        <f>+'[1]Zał.1_WPF_bazowy'!AA101</f>
        <v>0</v>
      </c>
      <c r="AB104" s="55">
        <f>+'[1]Zał.1_WPF_bazowy'!AB101</f>
        <v>0</v>
      </c>
      <c r="AC104" s="55">
        <f>+'[1]Zał.1_WPF_bazowy'!AC101</f>
        <v>0</v>
      </c>
      <c r="AD104" s="55">
        <f>+'[1]Zał.1_WPF_bazowy'!AD101</f>
        <v>0</v>
      </c>
      <c r="AE104" s="55">
        <f>+'[1]Zał.1_WPF_bazowy'!AE101</f>
        <v>0</v>
      </c>
      <c r="AF104" s="55">
        <f>+'[1]Zał.1_WPF_bazowy'!AF101</f>
        <v>0</v>
      </c>
      <c r="AG104" s="55">
        <f>+'[1]Zał.1_WPF_bazowy'!AG101</f>
        <v>0</v>
      </c>
      <c r="AH104" s="55">
        <f>+'[1]Zał.1_WPF_bazowy'!AH101</f>
        <v>0</v>
      </c>
      <c r="AI104" s="55">
        <f>+'[1]Zał.1_WPF_bazowy'!AI101</f>
        <v>0</v>
      </c>
      <c r="AJ104" s="55">
        <f>+'[1]Zał.1_WPF_bazowy'!AJ101</f>
        <v>0</v>
      </c>
      <c r="AK104" s="55">
        <f>+'[1]Zał.1_WPF_bazowy'!AK101</f>
        <v>0</v>
      </c>
      <c r="AL104" s="56">
        <f>+'[1]Zał.1_WPF_bazowy'!AL101</f>
        <v>0</v>
      </c>
    </row>
    <row r="105" spans="1:38" ht="30" outlineLevel="2">
      <c r="A105" s="36"/>
      <c r="B105" s="47" t="s">
        <v>187</v>
      </c>
      <c r="C105" s="48"/>
      <c r="D105" s="49" t="s">
        <v>188</v>
      </c>
      <c r="E105" s="50">
        <f>'[1]Zał.1_WPF_bazowy'!E102</f>
        <v>0</v>
      </c>
      <c r="F105" s="51">
        <f>'[1]Zał.1_WPF_bazowy'!F102</f>
        <v>0</v>
      </c>
      <c r="G105" s="51">
        <f>'[1]Zał.1_WPF_bazowy'!G102</f>
        <v>0</v>
      </c>
      <c r="H105" s="52">
        <f>'[1]Zał.1_WPF_bazowy'!H102</f>
        <v>0</v>
      </c>
      <c r="I105" s="53">
        <f>+'[1]Zał.1_WPF_bazowy'!I102</f>
        <v>0</v>
      </c>
      <c r="J105" s="54">
        <f>+'[1]Zał.1_WPF_bazowy'!J102</f>
        <v>0</v>
      </c>
      <c r="K105" s="54">
        <f>+'[1]Zał.1_WPF_bazowy'!K102</f>
        <v>0</v>
      </c>
      <c r="L105" s="54">
        <f>+'[1]Zał.1_WPF_bazowy'!L102</f>
        <v>0</v>
      </c>
      <c r="M105" s="54">
        <f>+'[1]Zał.1_WPF_bazowy'!M102</f>
        <v>0</v>
      </c>
      <c r="N105" s="54">
        <f>+'[1]Zał.1_WPF_bazowy'!N102</f>
        <v>0</v>
      </c>
      <c r="O105" s="54">
        <f>+'[1]Zał.1_WPF_bazowy'!O102</f>
        <v>0</v>
      </c>
      <c r="P105" s="54">
        <f>+'[1]Zał.1_WPF_bazowy'!P102</f>
        <v>0</v>
      </c>
      <c r="Q105" s="54">
        <f>+'[1]Zał.1_WPF_bazowy'!Q102</f>
        <v>0</v>
      </c>
      <c r="R105" s="54">
        <f>+'[1]Zał.1_WPF_bazowy'!R102</f>
        <v>0</v>
      </c>
      <c r="S105" s="54">
        <f>+'[1]Zał.1_WPF_bazowy'!S102</f>
        <v>0</v>
      </c>
      <c r="T105" s="55">
        <f>+'[1]Zał.1_WPF_bazowy'!T102</f>
        <v>0</v>
      </c>
      <c r="U105" s="55">
        <f>+'[1]Zał.1_WPF_bazowy'!U102</f>
        <v>0</v>
      </c>
      <c r="V105" s="55">
        <f>+'[1]Zał.1_WPF_bazowy'!V102</f>
        <v>0</v>
      </c>
      <c r="W105" s="55">
        <f>+'[1]Zał.1_WPF_bazowy'!W102</f>
        <v>0</v>
      </c>
      <c r="X105" s="55">
        <f>+'[1]Zał.1_WPF_bazowy'!X102</f>
        <v>0</v>
      </c>
      <c r="Y105" s="55">
        <f>+'[1]Zał.1_WPF_bazowy'!Y102</f>
        <v>0</v>
      </c>
      <c r="Z105" s="55">
        <f>+'[1]Zał.1_WPF_bazowy'!Z102</f>
        <v>0</v>
      </c>
      <c r="AA105" s="55">
        <f>+'[1]Zał.1_WPF_bazowy'!AA102</f>
        <v>0</v>
      </c>
      <c r="AB105" s="55">
        <f>+'[1]Zał.1_WPF_bazowy'!AB102</f>
        <v>0</v>
      </c>
      <c r="AC105" s="55">
        <f>+'[1]Zał.1_WPF_bazowy'!AC102</f>
        <v>0</v>
      </c>
      <c r="AD105" s="55">
        <f>+'[1]Zał.1_WPF_bazowy'!AD102</f>
        <v>0</v>
      </c>
      <c r="AE105" s="55">
        <f>+'[1]Zał.1_WPF_bazowy'!AE102</f>
        <v>0</v>
      </c>
      <c r="AF105" s="55">
        <f>+'[1]Zał.1_WPF_bazowy'!AF102</f>
        <v>0</v>
      </c>
      <c r="AG105" s="55">
        <f>+'[1]Zał.1_WPF_bazowy'!AG102</f>
        <v>0</v>
      </c>
      <c r="AH105" s="55">
        <f>+'[1]Zał.1_WPF_bazowy'!AH102</f>
        <v>0</v>
      </c>
      <c r="AI105" s="55">
        <f>+'[1]Zał.1_WPF_bazowy'!AI102</f>
        <v>0</v>
      </c>
      <c r="AJ105" s="55">
        <f>+'[1]Zał.1_WPF_bazowy'!AJ102</f>
        <v>0</v>
      </c>
      <c r="AK105" s="55">
        <f>+'[1]Zał.1_WPF_bazowy'!AK102</f>
        <v>0</v>
      </c>
      <c r="AL105" s="56">
        <f>+'[1]Zał.1_WPF_bazowy'!AL102</f>
        <v>0</v>
      </c>
    </row>
    <row r="106" spans="1:38" s="46" customFormat="1" ht="15" outlineLevel="1">
      <c r="A106" s="36" t="s">
        <v>15</v>
      </c>
      <c r="B106" s="37">
        <v>14</v>
      </c>
      <c r="C106" s="38"/>
      <c r="D106" s="39" t="s">
        <v>189</v>
      </c>
      <c r="E106" s="76" t="s">
        <v>15</v>
      </c>
      <c r="F106" s="77" t="s">
        <v>15</v>
      </c>
      <c r="G106" s="77" t="s">
        <v>15</v>
      </c>
      <c r="H106" s="78" t="s">
        <v>15</v>
      </c>
      <c r="I106" s="79" t="s">
        <v>15</v>
      </c>
      <c r="J106" s="80" t="s">
        <v>15</v>
      </c>
      <c r="K106" s="80" t="s">
        <v>15</v>
      </c>
      <c r="L106" s="80" t="s">
        <v>15</v>
      </c>
      <c r="M106" s="80" t="s">
        <v>15</v>
      </c>
      <c r="N106" s="80" t="s">
        <v>15</v>
      </c>
      <c r="O106" s="80" t="s">
        <v>15</v>
      </c>
      <c r="P106" s="80" t="s">
        <v>15</v>
      </c>
      <c r="Q106" s="80" t="s">
        <v>15</v>
      </c>
      <c r="R106" s="80" t="s">
        <v>15</v>
      </c>
      <c r="S106" s="80" t="s">
        <v>15</v>
      </c>
      <c r="T106" s="81" t="s">
        <v>15</v>
      </c>
      <c r="U106" s="81" t="s">
        <v>15</v>
      </c>
      <c r="V106" s="81" t="s">
        <v>15</v>
      </c>
      <c r="W106" s="81" t="s">
        <v>15</v>
      </c>
      <c r="X106" s="81" t="s">
        <v>15</v>
      </c>
      <c r="Y106" s="81" t="s">
        <v>15</v>
      </c>
      <c r="Z106" s="81" t="s">
        <v>15</v>
      </c>
      <c r="AA106" s="81" t="s">
        <v>15</v>
      </c>
      <c r="AB106" s="81" t="s">
        <v>15</v>
      </c>
      <c r="AC106" s="81" t="s">
        <v>15</v>
      </c>
      <c r="AD106" s="81" t="s">
        <v>15</v>
      </c>
      <c r="AE106" s="81" t="s">
        <v>15</v>
      </c>
      <c r="AF106" s="81" t="s">
        <v>15</v>
      </c>
      <c r="AG106" s="81" t="s">
        <v>15</v>
      </c>
      <c r="AH106" s="81" t="s">
        <v>15</v>
      </c>
      <c r="AI106" s="81" t="s">
        <v>15</v>
      </c>
      <c r="AJ106" s="81" t="s">
        <v>15</v>
      </c>
      <c r="AK106" s="81" t="s">
        <v>15</v>
      </c>
      <c r="AL106" s="82" t="s">
        <v>15</v>
      </c>
    </row>
    <row r="107" spans="1:38" ht="45" outlineLevel="2">
      <c r="A107" s="36" t="s">
        <v>15</v>
      </c>
      <c r="B107" s="47" t="s">
        <v>190</v>
      </c>
      <c r="C107" s="48"/>
      <c r="D107" s="49" t="s">
        <v>191</v>
      </c>
      <c r="E107" s="50">
        <f>'[1]Zał.1_WPF_bazowy'!E104</f>
        <v>0</v>
      </c>
      <c r="F107" s="51">
        <f>'[1]Zał.1_WPF_bazowy'!F104</f>
        <v>0</v>
      </c>
      <c r="G107" s="51">
        <f>'[1]Zał.1_WPF_bazowy'!G104</f>
        <v>4264034</v>
      </c>
      <c r="H107" s="52">
        <v>4192033.56</v>
      </c>
      <c r="I107" s="53">
        <f>+'[1]Zał.1_WPF_bazowy'!I104</f>
        <v>3540386</v>
      </c>
      <c r="J107" s="54">
        <f>+'[1]Zał.1_WPF_bazowy'!J104</f>
        <v>4645661</v>
      </c>
      <c r="K107" s="54">
        <v>4645661</v>
      </c>
      <c r="L107" s="54">
        <v>4645659</v>
      </c>
      <c r="M107" s="54">
        <v>4380443</v>
      </c>
      <c r="N107" s="54">
        <v>4250510</v>
      </c>
      <c r="O107" s="54">
        <v>3414235</v>
      </c>
      <c r="P107" s="54">
        <v>3372466</v>
      </c>
      <c r="Q107" s="54">
        <f>+'[1]Zał.1_WPF_bazowy'!Q104</f>
        <v>2797132</v>
      </c>
      <c r="R107" s="54">
        <f>+'[1]Zał.1_WPF_bazowy'!R104</f>
        <v>460485</v>
      </c>
      <c r="S107" s="54">
        <f>+'[1]Zał.1_WPF_bazowy'!S104</f>
        <v>153430</v>
      </c>
      <c r="T107" s="55">
        <f>+'[1]Zał.1_WPF_bazowy'!T104</f>
        <v>0</v>
      </c>
      <c r="U107" s="55">
        <f>+'[1]Zał.1_WPF_bazowy'!U104</f>
        <v>0</v>
      </c>
      <c r="V107" s="55">
        <f>+'[1]Zał.1_WPF_bazowy'!V104</f>
        <v>0</v>
      </c>
      <c r="W107" s="55">
        <f>+'[1]Zał.1_WPF_bazowy'!W104</f>
        <v>0</v>
      </c>
      <c r="X107" s="55">
        <f>+'[1]Zał.1_WPF_bazowy'!X104</f>
        <v>0</v>
      </c>
      <c r="Y107" s="55">
        <f>+'[1]Zał.1_WPF_bazowy'!Y104</f>
        <v>0</v>
      </c>
      <c r="Z107" s="55">
        <f>+'[1]Zał.1_WPF_bazowy'!Z104</f>
        <v>0</v>
      </c>
      <c r="AA107" s="55">
        <f>+'[1]Zał.1_WPF_bazowy'!AA104</f>
        <v>0</v>
      </c>
      <c r="AB107" s="55">
        <f>+'[1]Zał.1_WPF_bazowy'!AB104</f>
        <v>0</v>
      </c>
      <c r="AC107" s="55">
        <f>+'[1]Zał.1_WPF_bazowy'!AC104</f>
        <v>0</v>
      </c>
      <c r="AD107" s="55">
        <f>+'[1]Zał.1_WPF_bazowy'!AD104</f>
        <v>0</v>
      </c>
      <c r="AE107" s="55">
        <f>+'[1]Zał.1_WPF_bazowy'!AE104</f>
        <v>0</v>
      </c>
      <c r="AF107" s="55">
        <f>+'[1]Zał.1_WPF_bazowy'!AF104</f>
        <v>0</v>
      </c>
      <c r="AG107" s="55">
        <f>+'[1]Zał.1_WPF_bazowy'!AG104</f>
        <v>0</v>
      </c>
      <c r="AH107" s="55">
        <f>+'[1]Zał.1_WPF_bazowy'!AH104</f>
        <v>0</v>
      </c>
      <c r="AI107" s="55">
        <f>+'[1]Zał.1_WPF_bazowy'!AI104</f>
        <v>0</v>
      </c>
      <c r="AJ107" s="55">
        <f>+'[1]Zał.1_WPF_bazowy'!AJ104</f>
        <v>0</v>
      </c>
      <c r="AK107" s="55">
        <f>+'[1]Zał.1_WPF_bazowy'!AK104</f>
        <v>0</v>
      </c>
      <c r="AL107" s="56">
        <f>+'[1]Zał.1_WPF_bazowy'!AL104</f>
        <v>0</v>
      </c>
    </row>
    <row r="108" spans="1:38" ht="15" outlineLevel="2">
      <c r="A108" s="36" t="s">
        <v>15</v>
      </c>
      <c r="B108" s="47" t="s">
        <v>192</v>
      </c>
      <c r="C108" s="48"/>
      <c r="D108" s="49" t="s">
        <v>193</v>
      </c>
      <c r="E108" s="50">
        <f>'[1]Zał.1_WPF_bazowy'!E105</f>
        <v>0</v>
      </c>
      <c r="F108" s="51">
        <f>'[1]Zał.1_WPF_bazowy'!F105</f>
        <v>0</v>
      </c>
      <c r="G108" s="51">
        <f>'[1]Zał.1_WPF_bazowy'!G105</f>
        <v>0</v>
      </c>
      <c r="H108" s="52">
        <f>'[1]Zał.1_WPF_bazowy'!H105</f>
        <v>0</v>
      </c>
      <c r="I108" s="53">
        <f>+'[1]Zał.1_WPF_bazowy'!I105</f>
        <v>0</v>
      </c>
      <c r="J108" s="54">
        <f>+'[1]Zał.1_WPF_bazowy'!J105</f>
        <v>0</v>
      </c>
      <c r="K108" s="54">
        <f>+'[1]Zał.1_WPF_bazowy'!K105</f>
        <v>0</v>
      </c>
      <c r="L108" s="54">
        <f>+'[1]Zał.1_WPF_bazowy'!L105</f>
        <v>0</v>
      </c>
      <c r="M108" s="54">
        <f>+'[1]Zał.1_WPF_bazowy'!M105</f>
        <v>0</v>
      </c>
      <c r="N108" s="54">
        <f>+'[1]Zał.1_WPF_bazowy'!N105</f>
        <v>0</v>
      </c>
      <c r="O108" s="54">
        <f>+'[1]Zał.1_WPF_bazowy'!O105</f>
        <v>0</v>
      </c>
      <c r="P108" s="54">
        <f>+'[1]Zał.1_WPF_bazowy'!P105</f>
        <v>0</v>
      </c>
      <c r="Q108" s="54">
        <f>+'[1]Zał.1_WPF_bazowy'!Q105</f>
        <v>0</v>
      </c>
      <c r="R108" s="54">
        <f>+'[1]Zał.1_WPF_bazowy'!R105</f>
        <v>0</v>
      </c>
      <c r="S108" s="54">
        <f>+'[1]Zał.1_WPF_bazowy'!S105</f>
        <v>0</v>
      </c>
      <c r="T108" s="55">
        <f>+'[1]Zał.1_WPF_bazowy'!T105</f>
        <v>0</v>
      </c>
      <c r="U108" s="55">
        <f>+'[1]Zał.1_WPF_bazowy'!U105</f>
        <v>0</v>
      </c>
      <c r="V108" s="55">
        <f>+'[1]Zał.1_WPF_bazowy'!V105</f>
        <v>0</v>
      </c>
      <c r="W108" s="55">
        <f>+'[1]Zał.1_WPF_bazowy'!W105</f>
        <v>0</v>
      </c>
      <c r="X108" s="55">
        <f>+'[1]Zał.1_WPF_bazowy'!X105</f>
        <v>0</v>
      </c>
      <c r="Y108" s="55">
        <f>+'[1]Zał.1_WPF_bazowy'!Y105</f>
        <v>0</v>
      </c>
      <c r="Z108" s="55">
        <f>+'[1]Zał.1_WPF_bazowy'!Z105</f>
        <v>0</v>
      </c>
      <c r="AA108" s="55">
        <f>+'[1]Zał.1_WPF_bazowy'!AA105</f>
        <v>0</v>
      </c>
      <c r="AB108" s="55">
        <f>+'[1]Zał.1_WPF_bazowy'!AB105</f>
        <v>0</v>
      </c>
      <c r="AC108" s="55">
        <f>+'[1]Zał.1_WPF_bazowy'!AC105</f>
        <v>0</v>
      </c>
      <c r="AD108" s="55">
        <f>+'[1]Zał.1_WPF_bazowy'!AD105</f>
        <v>0</v>
      </c>
      <c r="AE108" s="55">
        <f>+'[1]Zał.1_WPF_bazowy'!AE105</f>
        <v>0</v>
      </c>
      <c r="AF108" s="55">
        <f>+'[1]Zał.1_WPF_bazowy'!AF105</f>
        <v>0</v>
      </c>
      <c r="AG108" s="55">
        <f>+'[1]Zał.1_WPF_bazowy'!AG105</f>
        <v>0</v>
      </c>
      <c r="AH108" s="55">
        <f>+'[1]Zał.1_WPF_bazowy'!AH105</f>
        <v>0</v>
      </c>
      <c r="AI108" s="55">
        <f>+'[1]Zał.1_WPF_bazowy'!AI105</f>
        <v>0</v>
      </c>
      <c r="AJ108" s="55">
        <f>+'[1]Zał.1_WPF_bazowy'!AJ105</f>
        <v>0</v>
      </c>
      <c r="AK108" s="55">
        <f>+'[1]Zał.1_WPF_bazowy'!AK105</f>
        <v>0</v>
      </c>
      <c r="AL108" s="56">
        <f>+'[1]Zał.1_WPF_bazowy'!AL105</f>
        <v>0</v>
      </c>
    </row>
    <row r="109" spans="1:38" ht="15" outlineLevel="2">
      <c r="A109" s="36" t="s">
        <v>15</v>
      </c>
      <c r="B109" s="47" t="s">
        <v>194</v>
      </c>
      <c r="C109" s="48"/>
      <c r="D109" s="49" t="s">
        <v>195</v>
      </c>
      <c r="E109" s="50">
        <f>'[1]Zał.1_WPF_bazowy'!E106</f>
        <v>0</v>
      </c>
      <c r="F109" s="51">
        <f>'[1]Zał.1_WPF_bazowy'!F106</f>
        <v>0</v>
      </c>
      <c r="G109" s="51">
        <f>'[1]Zał.1_WPF_bazowy'!G106</f>
        <v>0</v>
      </c>
      <c r="H109" s="52">
        <f>'[1]Zał.1_WPF_bazowy'!H106</f>
        <v>0</v>
      </c>
      <c r="I109" s="53">
        <f>+'[1]Zał.1_WPF_bazowy'!I106</f>
        <v>0</v>
      </c>
      <c r="J109" s="54">
        <f>+'[1]Zał.1_WPF_bazowy'!J106</f>
        <v>0</v>
      </c>
      <c r="K109" s="54">
        <f>+'[1]Zał.1_WPF_bazowy'!K106</f>
        <v>0</v>
      </c>
      <c r="L109" s="54">
        <f>+'[1]Zał.1_WPF_bazowy'!L106</f>
        <v>0</v>
      </c>
      <c r="M109" s="54">
        <f>+'[1]Zał.1_WPF_bazowy'!M106</f>
        <v>0</v>
      </c>
      <c r="N109" s="54">
        <f>+'[1]Zał.1_WPF_bazowy'!N106</f>
        <v>0</v>
      </c>
      <c r="O109" s="54">
        <f>+'[1]Zał.1_WPF_bazowy'!O106</f>
        <v>0</v>
      </c>
      <c r="P109" s="54">
        <f>+'[1]Zał.1_WPF_bazowy'!P106</f>
        <v>0</v>
      </c>
      <c r="Q109" s="54">
        <f>+'[1]Zał.1_WPF_bazowy'!Q106</f>
        <v>0</v>
      </c>
      <c r="R109" s="54">
        <f>+'[1]Zał.1_WPF_bazowy'!R106</f>
        <v>0</v>
      </c>
      <c r="S109" s="54">
        <f>+'[1]Zał.1_WPF_bazowy'!S106</f>
        <v>0</v>
      </c>
      <c r="T109" s="55">
        <f>+'[1]Zał.1_WPF_bazowy'!T106</f>
        <v>0</v>
      </c>
      <c r="U109" s="55">
        <f>+'[1]Zał.1_WPF_bazowy'!U106</f>
        <v>0</v>
      </c>
      <c r="V109" s="55">
        <f>+'[1]Zał.1_WPF_bazowy'!V106</f>
        <v>0</v>
      </c>
      <c r="W109" s="55">
        <f>+'[1]Zał.1_WPF_bazowy'!W106</f>
        <v>0</v>
      </c>
      <c r="X109" s="55">
        <f>+'[1]Zał.1_WPF_bazowy'!X106</f>
        <v>0</v>
      </c>
      <c r="Y109" s="55">
        <f>+'[1]Zał.1_WPF_bazowy'!Y106</f>
        <v>0</v>
      </c>
      <c r="Z109" s="55">
        <f>+'[1]Zał.1_WPF_bazowy'!Z106</f>
        <v>0</v>
      </c>
      <c r="AA109" s="55">
        <f>+'[1]Zał.1_WPF_bazowy'!AA106</f>
        <v>0</v>
      </c>
      <c r="AB109" s="55">
        <f>+'[1]Zał.1_WPF_bazowy'!AB106</f>
        <v>0</v>
      </c>
      <c r="AC109" s="55">
        <f>+'[1]Zał.1_WPF_bazowy'!AC106</f>
        <v>0</v>
      </c>
      <c r="AD109" s="55">
        <f>+'[1]Zał.1_WPF_bazowy'!AD106</f>
        <v>0</v>
      </c>
      <c r="AE109" s="55">
        <f>+'[1]Zał.1_WPF_bazowy'!AE106</f>
        <v>0</v>
      </c>
      <c r="AF109" s="55">
        <f>+'[1]Zał.1_WPF_bazowy'!AF106</f>
        <v>0</v>
      </c>
      <c r="AG109" s="55">
        <f>+'[1]Zał.1_WPF_bazowy'!AG106</f>
        <v>0</v>
      </c>
      <c r="AH109" s="55">
        <f>+'[1]Zał.1_WPF_bazowy'!AH106</f>
        <v>0</v>
      </c>
      <c r="AI109" s="55">
        <f>+'[1]Zał.1_WPF_bazowy'!AI106</f>
        <v>0</v>
      </c>
      <c r="AJ109" s="55">
        <f>+'[1]Zał.1_WPF_bazowy'!AJ106</f>
        <v>0</v>
      </c>
      <c r="AK109" s="55">
        <f>+'[1]Zał.1_WPF_bazowy'!AK106</f>
        <v>0</v>
      </c>
      <c r="AL109" s="56">
        <f>+'[1]Zał.1_WPF_bazowy'!AL106</f>
        <v>0</v>
      </c>
    </row>
    <row r="110" spans="1:38" ht="15" outlineLevel="2">
      <c r="A110" s="36" t="s">
        <v>15</v>
      </c>
      <c r="B110" s="47" t="s">
        <v>196</v>
      </c>
      <c r="C110" s="48"/>
      <c r="D110" s="57" t="s">
        <v>197</v>
      </c>
      <c r="E110" s="50">
        <f>'[1]Zał.1_WPF_bazowy'!E107</f>
        <v>0</v>
      </c>
      <c r="F110" s="51">
        <f>'[1]Zał.1_WPF_bazowy'!F107</f>
        <v>0</v>
      </c>
      <c r="G110" s="51">
        <f>'[1]Zał.1_WPF_bazowy'!G107</f>
        <v>0</v>
      </c>
      <c r="H110" s="52">
        <f>'[1]Zał.1_WPF_bazowy'!H107</f>
        <v>0</v>
      </c>
      <c r="I110" s="53">
        <f>+'[1]Zał.1_WPF_bazowy'!I107</f>
        <v>0</v>
      </c>
      <c r="J110" s="54">
        <f>+'[1]Zał.1_WPF_bazowy'!J107</f>
        <v>0</v>
      </c>
      <c r="K110" s="54">
        <f>+'[1]Zał.1_WPF_bazowy'!K107</f>
        <v>0</v>
      </c>
      <c r="L110" s="54">
        <f>+'[1]Zał.1_WPF_bazowy'!L107</f>
        <v>0</v>
      </c>
      <c r="M110" s="54">
        <f>+'[1]Zał.1_WPF_bazowy'!M107</f>
        <v>0</v>
      </c>
      <c r="N110" s="54">
        <f>+'[1]Zał.1_WPF_bazowy'!N107</f>
        <v>0</v>
      </c>
      <c r="O110" s="54">
        <f>+'[1]Zał.1_WPF_bazowy'!O107</f>
        <v>0</v>
      </c>
      <c r="P110" s="54">
        <f>+'[1]Zał.1_WPF_bazowy'!P107</f>
        <v>0</v>
      </c>
      <c r="Q110" s="54">
        <f>+'[1]Zał.1_WPF_bazowy'!Q107</f>
        <v>0</v>
      </c>
      <c r="R110" s="54">
        <f>+'[1]Zał.1_WPF_bazowy'!R107</f>
        <v>0</v>
      </c>
      <c r="S110" s="54">
        <f>+'[1]Zał.1_WPF_bazowy'!S107</f>
        <v>0</v>
      </c>
      <c r="T110" s="55">
        <f>+'[1]Zał.1_WPF_bazowy'!T107</f>
        <v>0</v>
      </c>
      <c r="U110" s="55">
        <f>+'[1]Zał.1_WPF_bazowy'!U107</f>
        <v>0</v>
      </c>
      <c r="V110" s="55">
        <f>+'[1]Zał.1_WPF_bazowy'!V107</f>
        <v>0</v>
      </c>
      <c r="W110" s="55">
        <f>+'[1]Zał.1_WPF_bazowy'!W107</f>
        <v>0</v>
      </c>
      <c r="X110" s="55">
        <f>+'[1]Zał.1_WPF_bazowy'!X107</f>
        <v>0</v>
      </c>
      <c r="Y110" s="55">
        <f>+'[1]Zał.1_WPF_bazowy'!Y107</f>
        <v>0</v>
      </c>
      <c r="Z110" s="55">
        <f>+'[1]Zał.1_WPF_bazowy'!Z107</f>
        <v>0</v>
      </c>
      <c r="AA110" s="55">
        <f>+'[1]Zał.1_WPF_bazowy'!AA107</f>
        <v>0</v>
      </c>
      <c r="AB110" s="55">
        <f>+'[1]Zał.1_WPF_bazowy'!AB107</f>
        <v>0</v>
      </c>
      <c r="AC110" s="55">
        <f>+'[1]Zał.1_WPF_bazowy'!AC107</f>
        <v>0</v>
      </c>
      <c r="AD110" s="55">
        <f>+'[1]Zał.1_WPF_bazowy'!AD107</f>
        <v>0</v>
      </c>
      <c r="AE110" s="55">
        <f>+'[1]Zał.1_WPF_bazowy'!AE107</f>
        <v>0</v>
      </c>
      <c r="AF110" s="55">
        <f>+'[1]Zał.1_WPF_bazowy'!AF107</f>
        <v>0</v>
      </c>
      <c r="AG110" s="55">
        <f>+'[1]Zał.1_WPF_bazowy'!AG107</f>
        <v>0</v>
      </c>
      <c r="AH110" s="55">
        <f>+'[1]Zał.1_WPF_bazowy'!AH107</f>
        <v>0</v>
      </c>
      <c r="AI110" s="55">
        <f>+'[1]Zał.1_WPF_bazowy'!AI107</f>
        <v>0</v>
      </c>
      <c r="AJ110" s="55">
        <f>+'[1]Zał.1_WPF_bazowy'!AJ107</f>
        <v>0</v>
      </c>
      <c r="AK110" s="55">
        <f>+'[1]Zał.1_WPF_bazowy'!AK107</f>
        <v>0</v>
      </c>
      <c r="AL110" s="56">
        <f>+'[1]Zał.1_WPF_bazowy'!AL107</f>
        <v>0</v>
      </c>
    </row>
    <row r="111" spans="1:38" ht="30" outlineLevel="2">
      <c r="A111" s="36" t="s">
        <v>15</v>
      </c>
      <c r="B111" s="47" t="s">
        <v>198</v>
      </c>
      <c r="C111" s="48"/>
      <c r="D111" s="57" t="s">
        <v>199</v>
      </c>
      <c r="E111" s="50">
        <f>'[1]Zał.1_WPF_bazowy'!E108</f>
        <v>0</v>
      </c>
      <c r="F111" s="51">
        <f>'[1]Zał.1_WPF_bazowy'!F108</f>
        <v>0</v>
      </c>
      <c r="G111" s="51">
        <f>'[1]Zał.1_WPF_bazowy'!G108</f>
        <v>0</v>
      </c>
      <c r="H111" s="52">
        <f>'[1]Zał.1_WPF_bazowy'!H108</f>
        <v>0</v>
      </c>
      <c r="I111" s="53">
        <f>+'[1]Zał.1_WPF_bazowy'!I108</f>
        <v>0</v>
      </c>
      <c r="J111" s="54">
        <f>+'[1]Zał.1_WPF_bazowy'!J108</f>
        <v>0</v>
      </c>
      <c r="K111" s="54">
        <f>+'[1]Zał.1_WPF_bazowy'!K108</f>
        <v>0</v>
      </c>
      <c r="L111" s="54">
        <f>+'[1]Zał.1_WPF_bazowy'!L108</f>
        <v>0</v>
      </c>
      <c r="M111" s="54">
        <f>+'[1]Zał.1_WPF_bazowy'!M108</f>
        <v>0</v>
      </c>
      <c r="N111" s="54">
        <f>+'[1]Zał.1_WPF_bazowy'!N108</f>
        <v>0</v>
      </c>
      <c r="O111" s="54">
        <f>+'[1]Zał.1_WPF_bazowy'!O108</f>
        <v>0</v>
      </c>
      <c r="P111" s="54">
        <f>+'[1]Zał.1_WPF_bazowy'!P108</f>
        <v>0</v>
      </c>
      <c r="Q111" s="54">
        <f>+'[1]Zał.1_WPF_bazowy'!Q108</f>
        <v>0</v>
      </c>
      <c r="R111" s="54">
        <f>+'[1]Zał.1_WPF_bazowy'!R108</f>
        <v>0</v>
      </c>
      <c r="S111" s="54">
        <f>+'[1]Zał.1_WPF_bazowy'!S108</f>
        <v>0</v>
      </c>
      <c r="T111" s="55">
        <f>+'[1]Zał.1_WPF_bazowy'!T108</f>
        <v>0</v>
      </c>
      <c r="U111" s="55">
        <f>+'[1]Zał.1_WPF_bazowy'!U108</f>
        <v>0</v>
      </c>
      <c r="V111" s="55">
        <f>+'[1]Zał.1_WPF_bazowy'!V108</f>
        <v>0</v>
      </c>
      <c r="W111" s="55">
        <f>+'[1]Zał.1_WPF_bazowy'!W108</f>
        <v>0</v>
      </c>
      <c r="X111" s="55">
        <f>+'[1]Zał.1_WPF_bazowy'!X108</f>
        <v>0</v>
      </c>
      <c r="Y111" s="55">
        <f>+'[1]Zał.1_WPF_bazowy'!Y108</f>
        <v>0</v>
      </c>
      <c r="Z111" s="55">
        <f>+'[1]Zał.1_WPF_bazowy'!Z108</f>
        <v>0</v>
      </c>
      <c r="AA111" s="55">
        <f>+'[1]Zał.1_WPF_bazowy'!AA108</f>
        <v>0</v>
      </c>
      <c r="AB111" s="55">
        <f>+'[1]Zał.1_WPF_bazowy'!AB108</f>
        <v>0</v>
      </c>
      <c r="AC111" s="55">
        <f>+'[1]Zał.1_WPF_bazowy'!AC108</f>
        <v>0</v>
      </c>
      <c r="AD111" s="55">
        <f>+'[1]Zał.1_WPF_bazowy'!AD108</f>
        <v>0</v>
      </c>
      <c r="AE111" s="55">
        <f>+'[1]Zał.1_WPF_bazowy'!AE108</f>
        <v>0</v>
      </c>
      <c r="AF111" s="55">
        <f>+'[1]Zał.1_WPF_bazowy'!AF108</f>
        <v>0</v>
      </c>
      <c r="AG111" s="55">
        <f>+'[1]Zał.1_WPF_bazowy'!AG108</f>
        <v>0</v>
      </c>
      <c r="AH111" s="55">
        <f>+'[1]Zał.1_WPF_bazowy'!AH108</f>
        <v>0</v>
      </c>
      <c r="AI111" s="55">
        <f>+'[1]Zał.1_WPF_bazowy'!AI108</f>
        <v>0</v>
      </c>
      <c r="AJ111" s="55">
        <f>+'[1]Zał.1_WPF_bazowy'!AJ108</f>
        <v>0</v>
      </c>
      <c r="AK111" s="55">
        <f>+'[1]Zał.1_WPF_bazowy'!AK108</f>
        <v>0</v>
      </c>
      <c r="AL111" s="56">
        <f>+'[1]Zał.1_WPF_bazowy'!AL108</f>
        <v>0</v>
      </c>
    </row>
    <row r="112" spans="1:38" ht="15" outlineLevel="2">
      <c r="A112" s="36" t="s">
        <v>15</v>
      </c>
      <c r="B112" s="47" t="s">
        <v>200</v>
      </c>
      <c r="C112" s="48"/>
      <c r="D112" s="57" t="s">
        <v>201</v>
      </c>
      <c r="E112" s="50">
        <f>'[1]Zał.1_WPF_bazowy'!E109</f>
        <v>0</v>
      </c>
      <c r="F112" s="51">
        <f>'[1]Zał.1_WPF_bazowy'!F109</f>
        <v>0</v>
      </c>
      <c r="G112" s="51">
        <f>'[1]Zał.1_WPF_bazowy'!G109</f>
        <v>0</v>
      </c>
      <c r="H112" s="52">
        <f>'[1]Zał.1_WPF_bazowy'!H109</f>
        <v>0</v>
      </c>
      <c r="I112" s="53">
        <f>+'[1]Zał.1_WPF_bazowy'!I109</f>
        <v>0</v>
      </c>
      <c r="J112" s="54">
        <f>+'[1]Zał.1_WPF_bazowy'!J109</f>
        <v>0</v>
      </c>
      <c r="K112" s="54">
        <f>+'[1]Zał.1_WPF_bazowy'!K109</f>
        <v>0</v>
      </c>
      <c r="L112" s="54">
        <f>+'[1]Zał.1_WPF_bazowy'!L109</f>
        <v>0</v>
      </c>
      <c r="M112" s="54">
        <f>+'[1]Zał.1_WPF_bazowy'!M109</f>
        <v>0</v>
      </c>
      <c r="N112" s="54">
        <f>+'[1]Zał.1_WPF_bazowy'!N109</f>
        <v>0</v>
      </c>
      <c r="O112" s="54">
        <f>+'[1]Zał.1_WPF_bazowy'!O109</f>
        <v>0</v>
      </c>
      <c r="P112" s="54">
        <f>+'[1]Zał.1_WPF_bazowy'!P109</f>
        <v>0</v>
      </c>
      <c r="Q112" s="54">
        <f>+'[1]Zał.1_WPF_bazowy'!Q109</f>
        <v>0</v>
      </c>
      <c r="R112" s="54">
        <f>+'[1]Zał.1_WPF_bazowy'!R109</f>
        <v>0</v>
      </c>
      <c r="S112" s="54">
        <f>+'[1]Zał.1_WPF_bazowy'!S109</f>
        <v>0</v>
      </c>
      <c r="T112" s="55">
        <f>+'[1]Zał.1_WPF_bazowy'!T109</f>
        <v>0</v>
      </c>
      <c r="U112" s="55">
        <f>+'[1]Zał.1_WPF_bazowy'!U109</f>
        <v>0</v>
      </c>
      <c r="V112" s="55">
        <f>+'[1]Zał.1_WPF_bazowy'!V109</f>
        <v>0</v>
      </c>
      <c r="W112" s="55">
        <f>+'[1]Zał.1_WPF_bazowy'!W109</f>
        <v>0</v>
      </c>
      <c r="X112" s="55">
        <f>+'[1]Zał.1_WPF_bazowy'!X109</f>
        <v>0</v>
      </c>
      <c r="Y112" s="55">
        <f>+'[1]Zał.1_WPF_bazowy'!Y109</f>
        <v>0</v>
      </c>
      <c r="Z112" s="55">
        <f>+'[1]Zał.1_WPF_bazowy'!Z109</f>
        <v>0</v>
      </c>
      <c r="AA112" s="55">
        <f>+'[1]Zał.1_WPF_bazowy'!AA109</f>
        <v>0</v>
      </c>
      <c r="AB112" s="55">
        <f>+'[1]Zał.1_WPF_bazowy'!AB109</f>
        <v>0</v>
      </c>
      <c r="AC112" s="55">
        <f>+'[1]Zał.1_WPF_bazowy'!AC109</f>
        <v>0</v>
      </c>
      <c r="AD112" s="55">
        <f>+'[1]Zał.1_WPF_bazowy'!AD109</f>
        <v>0</v>
      </c>
      <c r="AE112" s="55">
        <f>+'[1]Zał.1_WPF_bazowy'!AE109</f>
        <v>0</v>
      </c>
      <c r="AF112" s="55">
        <f>+'[1]Zał.1_WPF_bazowy'!AF109</f>
        <v>0</v>
      </c>
      <c r="AG112" s="55">
        <f>+'[1]Zał.1_WPF_bazowy'!AG109</f>
        <v>0</v>
      </c>
      <c r="AH112" s="55">
        <f>+'[1]Zał.1_WPF_bazowy'!AH109</f>
        <v>0</v>
      </c>
      <c r="AI112" s="55">
        <f>+'[1]Zał.1_WPF_bazowy'!AI109</f>
        <v>0</v>
      </c>
      <c r="AJ112" s="55">
        <f>+'[1]Zał.1_WPF_bazowy'!AJ109</f>
        <v>0</v>
      </c>
      <c r="AK112" s="55">
        <f>+'[1]Zał.1_WPF_bazowy'!AK109</f>
        <v>0</v>
      </c>
      <c r="AL112" s="56">
        <f>+'[1]Zał.1_WPF_bazowy'!AL109</f>
        <v>0</v>
      </c>
    </row>
    <row r="113" spans="1:38" ht="30" outlineLevel="2">
      <c r="A113" s="36" t="s">
        <v>15</v>
      </c>
      <c r="B113" s="47" t="s">
        <v>202</v>
      </c>
      <c r="C113" s="48"/>
      <c r="D113" s="49" t="s">
        <v>203</v>
      </c>
      <c r="E113" s="50">
        <f>'[1]Zał.1_WPF_bazowy'!E110</f>
        <v>0</v>
      </c>
      <c r="F113" s="51">
        <f>'[1]Zał.1_WPF_bazowy'!F110</f>
        <v>0</v>
      </c>
      <c r="G113" s="51">
        <f>'[1]Zał.1_WPF_bazowy'!G110</f>
        <v>0</v>
      </c>
      <c r="H113" s="52">
        <f>'[1]Zał.1_WPF_bazowy'!H110</f>
        <v>0</v>
      </c>
      <c r="I113" s="53">
        <f>+'[1]Zał.1_WPF_bazowy'!I110</f>
        <v>0</v>
      </c>
      <c r="J113" s="54">
        <f>+'[1]Zał.1_WPF_bazowy'!J110</f>
        <v>0</v>
      </c>
      <c r="K113" s="54">
        <f>+'[1]Zał.1_WPF_bazowy'!K110</f>
        <v>0</v>
      </c>
      <c r="L113" s="54">
        <f>+'[1]Zał.1_WPF_bazowy'!L110</f>
        <v>0</v>
      </c>
      <c r="M113" s="54">
        <f>+'[1]Zał.1_WPF_bazowy'!M110</f>
        <v>0</v>
      </c>
      <c r="N113" s="54">
        <f>+'[1]Zał.1_WPF_bazowy'!N110</f>
        <v>0</v>
      </c>
      <c r="O113" s="54">
        <f>+'[1]Zał.1_WPF_bazowy'!O110</f>
        <v>0</v>
      </c>
      <c r="P113" s="54">
        <f>+'[1]Zał.1_WPF_bazowy'!P110</f>
        <v>0</v>
      </c>
      <c r="Q113" s="54">
        <f>+'[1]Zał.1_WPF_bazowy'!Q110</f>
        <v>0</v>
      </c>
      <c r="R113" s="54">
        <f>+'[1]Zał.1_WPF_bazowy'!R110</f>
        <v>0</v>
      </c>
      <c r="S113" s="54">
        <f>+'[1]Zał.1_WPF_bazowy'!S110</f>
        <v>0</v>
      </c>
      <c r="T113" s="55">
        <f>+'[1]Zał.1_WPF_bazowy'!T110</f>
        <v>0</v>
      </c>
      <c r="U113" s="55">
        <f>+'[1]Zał.1_WPF_bazowy'!U110</f>
        <v>0</v>
      </c>
      <c r="V113" s="55">
        <f>+'[1]Zał.1_WPF_bazowy'!V110</f>
        <v>0</v>
      </c>
      <c r="W113" s="55">
        <f>+'[1]Zał.1_WPF_bazowy'!W110</f>
        <v>0</v>
      </c>
      <c r="X113" s="55">
        <f>+'[1]Zał.1_WPF_bazowy'!X110</f>
        <v>0</v>
      </c>
      <c r="Y113" s="55">
        <f>+'[1]Zał.1_WPF_bazowy'!Y110</f>
        <v>0</v>
      </c>
      <c r="Z113" s="55">
        <f>+'[1]Zał.1_WPF_bazowy'!Z110</f>
        <v>0</v>
      </c>
      <c r="AA113" s="55">
        <f>+'[1]Zał.1_WPF_bazowy'!AA110</f>
        <v>0</v>
      </c>
      <c r="AB113" s="55">
        <f>+'[1]Zał.1_WPF_bazowy'!AB110</f>
        <v>0</v>
      </c>
      <c r="AC113" s="55">
        <f>+'[1]Zał.1_WPF_bazowy'!AC110</f>
        <v>0</v>
      </c>
      <c r="AD113" s="55">
        <f>+'[1]Zał.1_WPF_bazowy'!AD110</f>
        <v>0</v>
      </c>
      <c r="AE113" s="55">
        <f>+'[1]Zał.1_WPF_bazowy'!AE110</f>
        <v>0</v>
      </c>
      <c r="AF113" s="55">
        <f>+'[1]Zał.1_WPF_bazowy'!AF110</f>
        <v>0</v>
      </c>
      <c r="AG113" s="55">
        <f>+'[1]Zał.1_WPF_bazowy'!AG110</f>
        <v>0</v>
      </c>
      <c r="AH113" s="55">
        <f>+'[1]Zał.1_WPF_bazowy'!AH110</f>
        <v>0</v>
      </c>
      <c r="AI113" s="55">
        <f>+'[1]Zał.1_WPF_bazowy'!AI110</f>
        <v>0</v>
      </c>
      <c r="AJ113" s="55">
        <f>+'[1]Zał.1_WPF_bazowy'!AJ110</f>
        <v>0</v>
      </c>
      <c r="AK113" s="55">
        <f>+'[1]Zał.1_WPF_bazowy'!AK110</f>
        <v>0</v>
      </c>
      <c r="AL113" s="56">
        <f>+'[1]Zał.1_WPF_bazowy'!AL110</f>
        <v>0</v>
      </c>
    </row>
    <row r="114" spans="1:38" ht="14.25" outlineLevel="2">
      <c r="A114" s="36"/>
      <c r="B114" s="37">
        <v>15</v>
      </c>
      <c r="C114" s="38"/>
      <c r="D114" s="39" t="s">
        <v>204</v>
      </c>
      <c r="E114" s="76" t="s">
        <v>15</v>
      </c>
      <c r="F114" s="77" t="s">
        <v>15</v>
      </c>
      <c r="G114" s="77" t="s">
        <v>15</v>
      </c>
      <c r="H114" s="78" t="s">
        <v>15</v>
      </c>
      <c r="I114" s="79" t="s">
        <v>15</v>
      </c>
      <c r="J114" s="80" t="s">
        <v>15</v>
      </c>
      <c r="K114" s="80" t="s">
        <v>15</v>
      </c>
      <c r="L114" s="80" t="s">
        <v>15</v>
      </c>
      <c r="M114" s="80" t="s">
        <v>15</v>
      </c>
      <c r="N114" s="80" t="s">
        <v>15</v>
      </c>
      <c r="O114" s="80" t="s">
        <v>15</v>
      </c>
      <c r="P114" s="80" t="s">
        <v>15</v>
      </c>
      <c r="Q114" s="80" t="s">
        <v>15</v>
      </c>
      <c r="R114" s="80" t="s">
        <v>15</v>
      </c>
      <c r="S114" s="80" t="s">
        <v>15</v>
      </c>
      <c r="T114" s="81" t="s">
        <v>15</v>
      </c>
      <c r="U114" s="81" t="s">
        <v>15</v>
      </c>
      <c r="V114" s="81" t="s">
        <v>15</v>
      </c>
      <c r="W114" s="81" t="s">
        <v>15</v>
      </c>
      <c r="X114" s="81" t="s">
        <v>15</v>
      </c>
      <c r="Y114" s="81" t="s">
        <v>15</v>
      </c>
      <c r="Z114" s="81" t="s">
        <v>15</v>
      </c>
      <c r="AA114" s="81" t="s">
        <v>15</v>
      </c>
      <c r="AB114" s="81" t="s">
        <v>15</v>
      </c>
      <c r="AC114" s="81" t="s">
        <v>15</v>
      </c>
      <c r="AD114" s="81" t="s">
        <v>15</v>
      </c>
      <c r="AE114" s="81" t="s">
        <v>15</v>
      </c>
      <c r="AF114" s="81" t="s">
        <v>15</v>
      </c>
      <c r="AG114" s="81" t="s">
        <v>15</v>
      </c>
      <c r="AH114" s="81" t="s">
        <v>15</v>
      </c>
      <c r="AI114" s="81" t="s">
        <v>15</v>
      </c>
      <c r="AJ114" s="81" t="s">
        <v>15</v>
      </c>
      <c r="AK114" s="81" t="s">
        <v>15</v>
      </c>
      <c r="AL114" s="82" t="s">
        <v>15</v>
      </c>
    </row>
    <row r="115" spans="1:38" ht="15" outlineLevel="2">
      <c r="A115" s="36"/>
      <c r="B115" s="47" t="s">
        <v>205</v>
      </c>
      <c r="C115" s="48"/>
      <c r="D115" s="49" t="s">
        <v>206</v>
      </c>
      <c r="E115" s="50">
        <f>'[1]Zał.1_WPF_bazowy'!E112</f>
        <v>0</v>
      </c>
      <c r="F115" s="51">
        <f>'[1]Zał.1_WPF_bazowy'!F112</f>
        <v>0</v>
      </c>
      <c r="G115" s="51">
        <f>'[1]Zał.1_WPF_bazowy'!G112</f>
        <v>0</v>
      </c>
      <c r="H115" s="52">
        <f>'[1]Zał.1_WPF_bazowy'!H112</f>
        <v>0</v>
      </c>
      <c r="I115" s="53">
        <f>+'[1]Zał.1_WPF_bazowy'!I112</f>
        <v>0</v>
      </c>
      <c r="J115" s="54">
        <f>+'[1]Zał.1_WPF_bazowy'!J112</f>
        <v>0</v>
      </c>
      <c r="K115" s="54">
        <f>+'[1]Zał.1_WPF_bazowy'!K112</f>
        <v>0</v>
      </c>
      <c r="L115" s="54">
        <f>+'[1]Zał.1_WPF_bazowy'!L112</f>
        <v>0</v>
      </c>
      <c r="M115" s="54">
        <f>+'[1]Zał.1_WPF_bazowy'!M112</f>
        <v>0</v>
      </c>
      <c r="N115" s="54">
        <f>+'[1]Zał.1_WPF_bazowy'!N112</f>
        <v>0</v>
      </c>
      <c r="O115" s="54">
        <f>+'[1]Zał.1_WPF_bazowy'!O112</f>
        <v>0</v>
      </c>
      <c r="P115" s="54">
        <f>+'[1]Zał.1_WPF_bazowy'!P112</f>
        <v>0</v>
      </c>
      <c r="Q115" s="54">
        <f>+'[1]Zał.1_WPF_bazowy'!Q112</f>
        <v>0</v>
      </c>
      <c r="R115" s="54">
        <f>+'[1]Zał.1_WPF_bazowy'!R112</f>
        <v>0</v>
      </c>
      <c r="S115" s="54">
        <f>+'[1]Zał.1_WPF_bazowy'!S112</f>
        <v>0</v>
      </c>
      <c r="T115" s="55">
        <f>+'[1]Zał.1_WPF_bazowy'!T112</f>
        <v>0</v>
      </c>
      <c r="U115" s="55">
        <f>+'[1]Zał.1_WPF_bazowy'!U112</f>
        <v>0</v>
      </c>
      <c r="V115" s="55">
        <f>+'[1]Zał.1_WPF_bazowy'!V112</f>
        <v>0</v>
      </c>
      <c r="W115" s="55">
        <f>+'[1]Zał.1_WPF_bazowy'!W112</f>
        <v>0</v>
      </c>
      <c r="X115" s="55">
        <f>+'[1]Zał.1_WPF_bazowy'!X112</f>
        <v>0</v>
      </c>
      <c r="Y115" s="55">
        <f>+'[1]Zał.1_WPF_bazowy'!Y112</f>
        <v>0</v>
      </c>
      <c r="Z115" s="55">
        <f>+'[1]Zał.1_WPF_bazowy'!Z112</f>
        <v>0</v>
      </c>
      <c r="AA115" s="55">
        <f>+'[1]Zał.1_WPF_bazowy'!AA112</f>
        <v>0</v>
      </c>
      <c r="AB115" s="55">
        <f>+'[1]Zał.1_WPF_bazowy'!AB112</f>
        <v>0</v>
      </c>
      <c r="AC115" s="55">
        <f>+'[1]Zał.1_WPF_bazowy'!AC112</f>
        <v>0</v>
      </c>
      <c r="AD115" s="55">
        <f>+'[1]Zał.1_WPF_bazowy'!AD112</f>
        <v>0</v>
      </c>
      <c r="AE115" s="55">
        <f>+'[1]Zał.1_WPF_bazowy'!AE112</f>
        <v>0</v>
      </c>
      <c r="AF115" s="55">
        <f>+'[1]Zał.1_WPF_bazowy'!AF112</f>
        <v>0</v>
      </c>
      <c r="AG115" s="55">
        <f>+'[1]Zał.1_WPF_bazowy'!AG112</f>
        <v>0</v>
      </c>
      <c r="AH115" s="55">
        <f>+'[1]Zał.1_WPF_bazowy'!AH112</f>
        <v>0</v>
      </c>
      <c r="AI115" s="55">
        <f>+'[1]Zał.1_WPF_bazowy'!AI112</f>
        <v>0</v>
      </c>
      <c r="AJ115" s="55">
        <f>+'[1]Zał.1_WPF_bazowy'!AJ112</f>
        <v>0</v>
      </c>
      <c r="AK115" s="55">
        <f>+'[1]Zał.1_WPF_bazowy'!AK112</f>
        <v>0</v>
      </c>
      <c r="AL115" s="56">
        <f>+'[1]Zał.1_WPF_bazowy'!AL112</f>
        <v>0</v>
      </c>
    </row>
    <row r="116" spans="1:38" ht="15" outlineLevel="2">
      <c r="A116" s="36" t="s">
        <v>15</v>
      </c>
      <c r="B116" s="47" t="s">
        <v>207</v>
      </c>
      <c r="C116" s="48"/>
      <c r="D116" s="57" t="s">
        <v>208</v>
      </c>
      <c r="E116" s="50">
        <f>'[1]Zał.1_WPF_bazowy'!E113</f>
        <v>0</v>
      </c>
      <c r="F116" s="51">
        <f>'[1]Zał.1_WPF_bazowy'!F113</f>
        <v>0</v>
      </c>
      <c r="G116" s="51">
        <f>'[1]Zał.1_WPF_bazowy'!G113</f>
        <v>0</v>
      </c>
      <c r="H116" s="52">
        <f>'[1]Zał.1_WPF_bazowy'!H113</f>
        <v>0</v>
      </c>
      <c r="I116" s="53">
        <f>+'[1]Zał.1_WPF_bazowy'!I113</f>
        <v>0</v>
      </c>
      <c r="J116" s="54">
        <f>+'[1]Zał.1_WPF_bazowy'!J113</f>
        <v>0</v>
      </c>
      <c r="K116" s="54">
        <f>+'[1]Zał.1_WPF_bazowy'!K113</f>
        <v>0</v>
      </c>
      <c r="L116" s="54">
        <f>+'[1]Zał.1_WPF_bazowy'!L113</f>
        <v>0</v>
      </c>
      <c r="M116" s="54">
        <f>+'[1]Zał.1_WPF_bazowy'!M113</f>
        <v>0</v>
      </c>
      <c r="N116" s="54">
        <f>+'[1]Zał.1_WPF_bazowy'!N113</f>
        <v>0</v>
      </c>
      <c r="O116" s="54">
        <f>+'[1]Zał.1_WPF_bazowy'!O113</f>
        <v>0</v>
      </c>
      <c r="P116" s="54">
        <f>+'[1]Zał.1_WPF_bazowy'!P113</f>
        <v>0</v>
      </c>
      <c r="Q116" s="54">
        <f>+'[1]Zał.1_WPF_bazowy'!Q113</f>
        <v>0</v>
      </c>
      <c r="R116" s="54">
        <f>+'[1]Zał.1_WPF_bazowy'!R113</f>
        <v>0</v>
      </c>
      <c r="S116" s="54">
        <f>+'[1]Zał.1_WPF_bazowy'!S113</f>
        <v>0</v>
      </c>
      <c r="T116" s="55">
        <f>+'[1]Zał.1_WPF_bazowy'!T113</f>
        <v>0</v>
      </c>
      <c r="U116" s="55">
        <f>+'[1]Zał.1_WPF_bazowy'!U113</f>
        <v>0</v>
      </c>
      <c r="V116" s="55">
        <f>+'[1]Zał.1_WPF_bazowy'!V113</f>
        <v>0</v>
      </c>
      <c r="W116" s="55">
        <f>+'[1]Zał.1_WPF_bazowy'!W113</f>
        <v>0</v>
      </c>
      <c r="X116" s="55">
        <f>+'[1]Zał.1_WPF_bazowy'!X113</f>
        <v>0</v>
      </c>
      <c r="Y116" s="55">
        <f>+'[1]Zał.1_WPF_bazowy'!Y113</f>
        <v>0</v>
      </c>
      <c r="Z116" s="55">
        <f>+'[1]Zał.1_WPF_bazowy'!Z113</f>
        <v>0</v>
      </c>
      <c r="AA116" s="55">
        <f>+'[1]Zał.1_WPF_bazowy'!AA113</f>
        <v>0</v>
      </c>
      <c r="AB116" s="55">
        <f>+'[1]Zał.1_WPF_bazowy'!AB113</f>
        <v>0</v>
      </c>
      <c r="AC116" s="55">
        <f>+'[1]Zał.1_WPF_bazowy'!AC113</f>
        <v>0</v>
      </c>
      <c r="AD116" s="55">
        <f>+'[1]Zał.1_WPF_bazowy'!AD113</f>
        <v>0</v>
      </c>
      <c r="AE116" s="55">
        <f>+'[1]Zał.1_WPF_bazowy'!AE113</f>
        <v>0</v>
      </c>
      <c r="AF116" s="55">
        <f>+'[1]Zał.1_WPF_bazowy'!AF113</f>
        <v>0</v>
      </c>
      <c r="AG116" s="55">
        <f>+'[1]Zał.1_WPF_bazowy'!AG113</f>
        <v>0</v>
      </c>
      <c r="AH116" s="55">
        <f>+'[1]Zał.1_WPF_bazowy'!AH113</f>
        <v>0</v>
      </c>
      <c r="AI116" s="55">
        <f>+'[1]Zał.1_WPF_bazowy'!AI113</f>
        <v>0</v>
      </c>
      <c r="AJ116" s="55">
        <f>+'[1]Zał.1_WPF_bazowy'!AJ113</f>
        <v>0</v>
      </c>
      <c r="AK116" s="55">
        <f>+'[1]Zał.1_WPF_bazowy'!AK113</f>
        <v>0</v>
      </c>
      <c r="AL116" s="56">
        <f>+'[1]Zał.1_WPF_bazowy'!AL113</f>
        <v>0</v>
      </c>
    </row>
    <row r="117" spans="1:38" ht="45" outlineLevel="2">
      <c r="A117" s="36" t="s">
        <v>15</v>
      </c>
      <c r="B117" s="108" t="s">
        <v>209</v>
      </c>
      <c r="C117" s="109"/>
      <c r="D117" s="110" t="s">
        <v>210</v>
      </c>
      <c r="E117" s="111">
        <f>'[1]Zał.1_WPF_bazowy'!E114</f>
        <v>0</v>
      </c>
      <c r="F117" s="112">
        <f>'[1]Zał.1_WPF_bazowy'!F114</f>
        <v>0</v>
      </c>
      <c r="G117" s="112">
        <f>'[1]Zał.1_WPF_bazowy'!G114</f>
        <v>0</v>
      </c>
      <c r="H117" s="113">
        <f>'[1]Zał.1_WPF_bazowy'!H114</f>
        <v>0</v>
      </c>
      <c r="I117" s="114">
        <f>+'[1]Zał.1_WPF_bazowy'!I114</f>
        <v>0</v>
      </c>
      <c r="J117" s="115">
        <f>+'[1]Zał.1_WPF_bazowy'!J114</f>
        <v>0</v>
      </c>
      <c r="K117" s="115">
        <f>+'[1]Zał.1_WPF_bazowy'!K114</f>
        <v>0</v>
      </c>
      <c r="L117" s="115">
        <f>+'[1]Zał.1_WPF_bazowy'!L114</f>
        <v>0</v>
      </c>
      <c r="M117" s="115">
        <f>+'[1]Zał.1_WPF_bazowy'!M114</f>
        <v>0</v>
      </c>
      <c r="N117" s="115">
        <f>+'[1]Zał.1_WPF_bazowy'!N114</f>
        <v>0</v>
      </c>
      <c r="O117" s="115">
        <f>+'[1]Zał.1_WPF_bazowy'!O114</f>
        <v>0</v>
      </c>
      <c r="P117" s="115">
        <f>+'[1]Zał.1_WPF_bazowy'!P114</f>
        <v>0</v>
      </c>
      <c r="Q117" s="115">
        <f>+'[1]Zał.1_WPF_bazowy'!Q114</f>
        <v>0</v>
      </c>
      <c r="R117" s="115">
        <f>+'[1]Zał.1_WPF_bazowy'!R114</f>
        <v>0</v>
      </c>
      <c r="S117" s="115">
        <f>+'[1]Zał.1_WPF_bazowy'!S114</f>
        <v>0</v>
      </c>
      <c r="T117" s="116">
        <f>+'[1]Zał.1_WPF_bazowy'!T114</f>
        <v>0</v>
      </c>
      <c r="U117" s="116">
        <f>+'[1]Zał.1_WPF_bazowy'!U114</f>
        <v>0</v>
      </c>
      <c r="V117" s="116">
        <f>+'[1]Zał.1_WPF_bazowy'!V114</f>
        <v>0</v>
      </c>
      <c r="W117" s="116">
        <f>+'[1]Zał.1_WPF_bazowy'!W114</f>
        <v>0</v>
      </c>
      <c r="X117" s="116">
        <f>+'[1]Zał.1_WPF_bazowy'!X114</f>
        <v>0</v>
      </c>
      <c r="Y117" s="116">
        <f>+'[1]Zał.1_WPF_bazowy'!Y114</f>
        <v>0</v>
      </c>
      <c r="Z117" s="116">
        <f>+'[1]Zał.1_WPF_bazowy'!Z114</f>
        <v>0</v>
      </c>
      <c r="AA117" s="116">
        <f>+'[1]Zał.1_WPF_bazowy'!AA114</f>
        <v>0</v>
      </c>
      <c r="AB117" s="116">
        <f>+'[1]Zał.1_WPF_bazowy'!AB114</f>
        <v>0</v>
      </c>
      <c r="AC117" s="116">
        <f>+'[1]Zał.1_WPF_bazowy'!AC114</f>
        <v>0</v>
      </c>
      <c r="AD117" s="116">
        <f>+'[1]Zał.1_WPF_bazowy'!AD114</f>
        <v>0</v>
      </c>
      <c r="AE117" s="116">
        <f>+'[1]Zał.1_WPF_bazowy'!AE114</f>
        <v>0</v>
      </c>
      <c r="AF117" s="116">
        <f>+'[1]Zał.1_WPF_bazowy'!AF114</f>
        <v>0</v>
      </c>
      <c r="AG117" s="116">
        <f>+'[1]Zał.1_WPF_bazowy'!AG114</f>
        <v>0</v>
      </c>
      <c r="AH117" s="116">
        <f>+'[1]Zał.1_WPF_bazowy'!AH114</f>
        <v>0</v>
      </c>
      <c r="AI117" s="116">
        <f>+'[1]Zał.1_WPF_bazowy'!AI114</f>
        <v>0</v>
      </c>
      <c r="AJ117" s="116">
        <f>+'[1]Zał.1_WPF_bazowy'!AJ114</f>
        <v>0</v>
      </c>
      <c r="AK117" s="116">
        <f>+'[1]Zał.1_WPF_bazowy'!AK114</f>
        <v>0</v>
      </c>
      <c r="AL117" s="117">
        <f>+'[1]Zał.1_WPF_bazowy'!AL114</f>
        <v>0</v>
      </c>
    </row>
    <row r="118" spans="2:38" ht="14.25">
      <c r="B118" s="7"/>
      <c r="C118" s="7"/>
      <c r="D118" s="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</row>
    <row r="119" spans="2:38" ht="14.25">
      <c r="B119" s="7"/>
      <c r="C119" s="7"/>
      <c r="D119" s="7"/>
      <c r="E119" s="118"/>
      <c r="F119" s="118"/>
      <c r="G119" s="118"/>
      <c r="H119" s="118"/>
      <c r="I119" s="118"/>
      <c r="J119" s="119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</row>
    <row r="120" spans="2:38" ht="14.25">
      <c r="B120" s="7"/>
      <c r="C120" s="7"/>
      <c r="D120" s="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</row>
    <row r="121" spans="2:38" ht="14.25">
      <c r="B121" s="120"/>
      <c r="C121" s="120"/>
      <c r="D121" s="7"/>
      <c r="E121" s="121"/>
      <c r="F121" s="121"/>
      <c r="G121" s="121"/>
      <c r="H121" s="121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</row>
    <row r="122" spans="2:38" ht="14.25">
      <c r="B122" s="120"/>
      <c r="C122" s="120"/>
      <c r="D122" s="7"/>
      <c r="E122" s="121"/>
      <c r="F122" s="121"/>
      <c r="G122" s="121"/>
      <c r="H122" s="121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</row>
    <row r="123" spans="1:38" ht="15">
      <c r="A123" s="36"/>
      <c r="B123" s="122" t="s">
        <v>211</v>
      </c>
      <c r="C123" s="122"/>
      <c r="D123" s="122"/>
      <c r="E123" s="20"/>
      <c r="F123" s="20"/>
      <c r="G123" s="20"/>
      <c r="H123" s="12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14.25" outlineLevel="1">
      <c r="A124" s="36"/>
      <c r="B124" s="124"/>
      <c r="C124" s="124"/>
      <c r="D124" s="125" t="s">
        <v>212</v>
      </c>
      <c r="E124" s="123"/>
      <c r="F124" s="123"/>
      <c r="G124" s="123"/>
      <c r="H124" s="12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14.25" outlineLevel="1">
      <c r="A125" s="36"/>
      <c r="B125" s="124"/>
      <c r="C125" s="124"/>
      <c r="D125" s="126" t="s">
        <v>213</v>
      </c>
      <c r="E125" s="123"/>
      <c r="F125" s="123"/>
      <c r="G125" s="123"/>
      <c r="H125" s="12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14.25" outlineLevel="1">
      <c r="A126" s="36"/>
      <c r="B126" s="124"/>
      <c r="C126" s="124"/>
      <c r="D126" s="127" t="s">
        <v>214</v>
      </c>
      <c r="E126" s="123"/>
      <c r="F126" s="123"/>
      <c r="G126" s="123"/>
      <c r="H126" s="12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14.25" outlineLevel="1">
      <c r="A127" s="36"/>
      <c r="B127" s="128"/>
      <c r="C127" s="128"/>
      <c r="D127" s="129" t="s">
        <v>215</v>
      </c>
      <c r="E127" s="123"/>
      <c r="F127" s="123"/>
      <c r="G127" s="123"/>
      <c r="H127" s="12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14.25" outlineLevel="2">
      <c r="A128" s="36"/>
      <c r="B128" s="130"/>
      <c r="C128" s="131" t="s">
        <v>216</v>
      </c>
      <c r="D128" s="132" t="s">
        <v>217</v>
      </c>
      <c r="E128" s="133" t="s">
        <v>15</v>
      </c>
      <c r="F128" s="134" t="s">
        <v>15</v>
      </c>
      <c r="G128" s="134" t="s">
        <v>15</v>
      </c>
      <c r="H128" s="135" t="s">
        <v>15</v>
      </c>
      <c r="I128" s="136" t="str">
        <f aca="true" t="shared" si="20" ref="I128:AL128">IF(ROUND(I14+I36+I38,2)&gt;=ROUND(I25-I28,2),"TAK","NIE")</f>
        <v>TAK</v>
      </c>
      <c r="J128" s="137" t="str">
        <f t="shared" si="20"/>
        <v>TAK</v>
      </c>
      <c r="K128" s="137" t="str">
        <f t="shared" si="20"/>
        <v>TAK</v>
      </c>
      <c r="L128" s="137" t="str">
        <f t="shared" si="20"/>
        <v>TAK</v>
      </c>
      <c r="M128" s="137" t="str">
        <f t="shared" si="20"/>
        <v>TAK</v>
      </c>
      <c r="N128" s="137" t="str">
        <f t="shared" si="20"/>
        <v>TAK</v>
      </c>
      <c r="O128" s="137" t="str">
        <f t="shared" si="20"/>
        <v>TAK</v>
      </c>
      <c r="P128" s="137" t="str">
        <f t="shared" si="20"/>
        <v>TAK</v>
      </c>
      <c r="Q128" s="137" t="str">
        <f t="shared" si="20"/>
        <v>TAK</v>
      </c>
      <c r="R128" s="137" t="str">
        <f t="shared" si="20"/>
        <v>TAK</v>
      </c>
      <c r="S128" s="137" t="str">
        <f t="shared" si="20"/>
        <v>TAK</v>
      </c>
      <c r="T128" s="137" t="str">
        <f t="shared" si="20"/>
        <v>TAK</v>
      </c>
      <c r="U128" s="137" t="str">
        <f t="shared" si="20"/>
        <v>TAK</v>
      </c>
      <c r="V128" s="137" t="str">
        <f t="shared" si="20"/>
        <v>TAK</v>
      </c>
      <c r="W128" s="137" t="str">
        <f t="shared" si="20"/>
        <v>TAK</v>
      </c>
      <c r="X128" s="137" t="str">
        <f t="shared" si="20"/>
        <v>TAK</v>
      </c>
      <c r="Y128" s="137" t="str">
        <f t="shared" si="20"/>
        <v>TAK</v>
      </c>
      <c r="Z128" s="137" t="str">
        <f t="shared" si="20"/>
        <v>TAK</v>
      </c>
      <c r="AA128" s="137" t="str">
        <f t="shared" si="20"/>
        <v>TAK</v>
      </c>
      <c r="AB128" s="137" t="str">
        <f t="shared" si="20"/>
        <v>TAK</v>
      </c>
      <c r="AC128" s="137" t="str">
        <f t="shared" si="20"/>
        <v>TAK</v>
      </c>
      <c r="AD128" s="137" t="str">
        <f t="shared" si="20"/>
        <v>TAK</v>
      </c>
      <c r="AE128" s="137" t="str">
        <f t="shared" si="20"/>
        <v>TAK</v>
      </c>
      <c r="AF128" s="137" t="str">
        <f t="shared" si="20"/>
        <v>TAK</v>
      </c>
      <c r="AG128" s="137" t="str">
        <f t="shared" si="20"/>
        <v>TAK</v>
      </c>
      <c r="AH128" s="137" t="str">
        <f t="shared" si="20"/>
        <v>TAK</v>
      </c>
      <c r="AI128" s="137" t="str">
        <f t="shared" si="20"/>
        <v>TAK</v>
      </c>
      <c r="AJ128" s="137" t="str">
        <f t="shared" si="20"/>
        <v>TAK</v>
      </c>
      <c r="AK128" s="137" t="str">
        <f t="shared" si="20"/>
        <v>TAK</v>
      </c>
      <c r="AL128" s="138" t="str">
        <f t="shared" si="20"/>
        <v>TAK</v>
      </c>
    </row>
    <row r="129" spans="1:38" ht="24" outlineLevel="2">
      <c r="A129" s="36"/>
      <c r="B129" s="139"/>
      <c r="C129" s="140" t="s">
        <v>218</v>
      </c>
      <c r="D129" s="141" t="s">
        <v>219</v>
      </c>
      <c r="E129" s="142" t="s">
        <v>15</v>
      </c>
      <c r="F129" s="143" t="s">
        <v>15</v>
      </c>
      <c r="G129" s="143" t="s">
        <v>15</v>
      </c>
      <c r="H129" s="144" t="s">
        <v>15</v>
      </c>
      <c r="I129" s="145" t="s">
        <v>15</v>
      </c>
      <c r="J129" s="146" t="s">
        <v>15</v>
      </c>
      <c r="K129" s="146" t="str">
        <f aca="true" t="shared" si="21" ref="K129:AL129">IF(K101=0,"TAK","BŁĄD")</f>
        <v>TAK</v>
      </c>
      <c r="L129" s="146" t="str">
        <f t="shared" si="21"/>
        <v>TAK</v>
      </c>
      <c r="M129" s="146" t="str">
        <f t="shared" si="21"/>
        <v>TAK</v>
      </c>
      <c r="N129" s="146" t="str">
        <f t="shared" si="21"/>
        <v>TAK</v>
      </c>
      <c r="O129" s="146" t="str">
        <f t="shared" si="21"/>
        <v>TAK</v>
      </c>
      <c r="P129" s="146" t="str">
        <f t="shared" si="21"/>
        <v>TAK</v>
      </c>
      <c r="Q129" s="146" t="str">
        <f t="shared" si="21"/>
        <v>TAK</v>
      </c>
      <c r="R129" s="146" t="str">
        <f t="shared" si="21"/>
        <v>TAK</v>
      </c>
      <c r="S129" s="146" t="str">
        <f t="shared" si="21"/>
        <v>TAK</v>
      </c>
      <c r="T129" s="146" t="str">
        <f t="shared" si="21"/>
        <v>TAK</v>
      </c>
      <c r="U129" s="146" t="str">
        <f t="shared" si="21"/>
        <v>TAK</v>
      </c>
      <c r="V129" s="146" t="str">
        <f t="shared" si="21"/>
        <v>TAK</v>
      </c>
      <c r="W129" s="146" t="str">
        <f t="shared" si="21"/>
        <v>TAK</v>
      </c>
      <c r="X129" s="146" t="str">
        <f t="shared" si="21"/>
        <v>TAK</v>
      </c>
      <c r="Y129" s="146" t="str">
        <f t="shared" si="21"/>
        <v>TAK</v>
      </c>
      <c r="Z129" s="146" t="str">
        <f t="shared" si="21"/>
        <v>TAK</v>
      </c>
      <c r="AA129" s="146" t="str">
        <f t="shared" si="21"/>
        <v>TAK</v>
      </c>
      <c r="AB129" s="146" t="str">
        <f t="shared" si="21"/>
        <v>TAK</v>
      </c>
      <c r="AC129" s="146" t="str">
        <f t="shared" si="21"/>
        <v>TAK</v>
      </c>
      <c r="AD129" s="146" t="str">
        <f t="shared" si="21"/>
        <v>TAK</v>
      </c>
      <c r="AE129" s="146" t="str">
        <f t="shared" si="21"/>
        <v>TAK</v>
      </c>
      <c r="AF129" s="146" t="str">
        <f t="shared" si="21"/>
        <v>TAK</v>
      </c>
      <c r="AG129" s="146" t="str">
        <f t="shared" si="21"/>
        <v>TAK</v>
      </c>
      <c r="AH129" s="146" t="str">
        <f t="shared" si="21"/>
        <v>TAK</v>
      </c>
      <c r="AI129" s="146" t="str">
        <f t="shared" si="21"/>
        <v>TAK</v>
      </c>
      <c r="AJ129" s="146" t="str">
        <f t="shared" si="21"/>
        <v>TAK</v>
      </c>
      <c r="AK129" s="146" t="str">
        <f t="shared" si="21"/>
        <v>TAK</v>
      </c>
      <c r="AL129" s="147" t="str">
        <f t="shared" si="21"/>
        <v>TAK</v>
      </c>
    </row>
    <row r="130" spans="1:38" ht="14.25" outlineLevel="1">
      <c r="A130" s="36"/>
      <c r="B130" s="139"/>
      <c r="C130" s="140" t="s">
        <v>220</v>
      </c>
      <c r="D130" s="148" t="s">
        <v>221</v>
      </c>
      <c r="E130" s="142" t="s">
        <v>15</v>
      </c>
      <c r="F130" s="143" t="s">
        <v>15</v>
      </c>
      <c r="G130" s="143" t="s">
        <v>15</v>
      </c>
      <c r="H130" s="144" t="s">
        <v>15</v>
      </c>
      <c r="I130" s="149" t="str">
        <f aca="true" t="shared" si="22" ref="I130:AL130">IF(ROUND(I13+I35-I24-I44,2)=0,"OK",ROUND(I13+I35-I24-I44,2))</f>
        <v>OK</v>
      </c>
      <c r="J130" s="150" t="str">
        <f t="shared" si="22"/>
        <v>OK</v>
      </c>
      <c r="K130" s="150" t="str">
        <f t="shared" si="22"/>
        <v>OK</v>
      </c>
      <c r="L130" s="150" t="str">
        <f t="shared" si="22"/>
        <v>OK</v>
      </c>
      <c r="M130" s="150" t="str">
        <f t="shared" si="22"/>
        <v>OK</v>
      </c>
      <c r="N130" s="150" t="str">
        <f t="shared" si="22"/>
        <v>OK</v>
      </c>
      <c r="O130" s="150" t="str">
        <f t="shared" si="22"/>
        <v>OK</v>
      </c>
      <c r="P130" s="150" t="str">
        <f t="shared" si="22"/>
        <v>OK</v>
      </c>
      <c r="Q130" s="150" t="str">
        <f t="shared" si="22"/>
        <v>OK</v>
      </c>
      <c r="R130" s="150" t="str">
        <f t="shared" si="22"/>
        <v>OK</v>
      </c>
      <c r="S130" s="150" t="str">
        <f t="shared" si="22"/>
        <v>OK</v>
      </c>
      <c r="T130" s="150" t="str">
        <f t="shared" si="22"/>
        <v>OK</v>
      </c>
      <c r="U130" s="150" t="str">
        <f t="shared" si="22"/>
        <v>OK</v>
      </c>
      <c r="V130" s="150" t="str">
        <f t="shared" si="22"/>
        <v>OK</v>
      </c>
      <c r="W130" s="150" t="str">
        <f t="shared" si="22"/>
        <v>OK</v>
      </c>
      <c r="X130" s="150" t="str">
        <f t="shared" si="22"/>
        <v>OK</v>
      </c>
      <c r="Y130" s="150" t="str">
        <f t="shared" si="22"/>
        <v>OK</v>
      </c>
      <c r="Z130" s="150" t="str">
        <f t="shared" si="22"/>
        <v>OK</v>
      </c>
      <c r="AA130" s="150" t="str">
        <f t="shared" si="22"/>
        <v>OK</v>
      </c>
      <c r="AB130" s="150" t="str">
        <f t="shared" si="22"/>
        <v>OK</v>
      </c>
      <c r="AC130" s="150" t="str">
        <f t="shared" si="22"/>
        <v>OK</v>
      </c>
      <c r="AD130" s="150" t="str">
        <f t="shared" si="22"/>
        <v>OK</v>
      </c>
      <c r="AE130" s="150" t="str">
        <f t="shared" si="22"/>
        <v>OK</v>
      </c>
      <c r="AF130" s="150" t="str">
        <f t="shared" si="22"/>
        <v>OK</v>
      </c>
      <c r="AG130" s="150" t="str">
        <f t="shared" si="22"/>
        <v>OK</v>
      </c>
      <c r="AH130" s="150" t="str">
        <f t="shared" si="22"/>
        <v>OK</v>
      </c>
      <c r="AI130" s="150" t="str">
        <f t="shared" si="22"/>
        <v>OK</v>
      </c>
      <c r="AJ130" s="150" t="str">
        <f t="shared" si="22"/>
        <v>OK</v>
      </c>
      <c r="AK130" s="150" t="str">
        <f t="shared" si="22"/>
        <v>OK</v>
      </c>
      <c r="AL130" s="151" t="str">
        <f t="shared" si="22"/>
        <v>OK</v>
      </c>
    </row>
    <row r="131" spans="1:38" ht="14.25" outlineLevel="2">
      <c r="A131" s="36"/>
      <c r="B131" s="152"/>
      <c r="C131" s="153" t="s">
        <v>222</v>
      </c>
      <c r="D131" s="148" t="s">
        <v>223</v>
      </c>
      <c r="E131" s="142" t="s">
        <v>15</v>
      </c>
      <c r="F131" s="143" t="s">
        <v>15</v>
      </c>
      <c r="G131" s="143" t="s">
        <v>15</v>
      </c>
      <c r="H131" s="144" t="s">
        <v>15</v>
      </c>
      <c r="I131" s="149" t="str">
        <f aca="true" t="shared" si="23" ref="I131:AL131">+IF(ROUND(H51+I40-I45+(I108-H108)+I113-I51,2)=0,"OK",ROUND(H51+I40-I45+(I108-H108)+I113-I51,2))</f>
        <v>OK</v>
      </c>
      <c r="J131" s="150" t="str">
        <f t="shared" si="23"/>
        <v>OK</v>
      </c>
      <c r="K131" s="150" t="str">
        <f t="shared" si="23"/>
        <v>OK</v>
      </c>
      <c r="L131" s="150" t="str">
        <f t="shared" si="23"/>
        <v>OK</v>
      </c>
      <c r="M131" s="150" t="str">
        <f t="shared" si="23"/>
        <v>OK</v>
      </c>
      <c r="N131" s="150" t="str">
        <f t="shared" si="23"/>
        <v>OK</v>
      </c>
      <c r="O131" s="150" t="str">
        <f t="shared" si="23"/>
        <v>OK</v>
      </c>
      <c r="P131" s="150" t="str">
        <f t="shared" si="23"/>
        <v>OK</v>
      </c>
      <c r="Q131" s="150" t="str">
        <f t="shared" si="23"/>
        <v>OK</v>
      </c>
      <c r="R131" s="150" t="str">
        <f t="shared" si="23"/>
        <v>OK</v>
      </c>
      <c r="S131" s="150" t="str">
        <f t="shared" si="23"/>
        <v>OK</v>
      </c>
      <c r="T131" s="150" t="str">
        <f t="shared" si="23"/>
        <v>OK</v>
      </c>
      <c r="U131" s="150" t="str">
        <f t="shared" si="23"/>
        <v>OK</v>
      </c>
      <c r="V131" s="150" t="str">
        <f t="shared" si="23"/>
        <v>OK</v>
      </c>
      <c r="W131" s="150" t="str">
        <f t="shared" si="23"/>
        <v>OK</v>
      </c>
      <c r="X131" s="150" t="str">
        <f t="shared" si="23"/>
        <v>OK</v>
      </c>
      <c r="Y131" s="150" t="str">
        <f t="shared" si="23"/>
        <v>OK</v>
      </c>
      <c r="Z131" s="150" t="str">
        <f t="shared" si="23"/>
        <v>OK</v>
      </c>
      <c r="AA131" s="150" t="str">
        <f t="shared" si="23"/>
        <v>OK</v>
      </c>
      <c r="AB131" s="150" t="str">
        <f t="shared" si="23"/>
        <v>OK</v>
      </c>
      <c r="AC131" s="150" t="str">
        <f t="shared" si="23"/>
        <v>OK</v>
      </c>
      <c r="AD131" s="150" t="str">
        <f t="shared" si="23"/>
        <v>OK</v>
      </c>
      <c r="AE131" s="150" t="str">
        <f t="shared" si="23"/>
        <v>OK</v>
      </c>
      <c r="AF131" s="150" t="str">
        <f t="shared" si="23"/>
        <v>OK</v>
      </c>
      <c r="AG131" s="150" t="str">
        <f t="shared" si="23"/>
        <v>OK</v>
      </c>
      <c r="AH131" s="150" t="str">
        <f t="shared" si="23"/>
        <v>OK</v>
      </c>
      <c r="AI131" s="150" t="str">
        <f t="shared" si="23"/>
        <v>OK</v>
      </c>
      <c r="AJ131" s="150" t="str">
        <f t="shared" si="23"/>
        <v>OK</v>
      </c>
      <c r="AK131" s="150" t="str">
        <f t="shared" si="23"/>
        <v>OK</v>
      </c>
      <c r="AL131" s="151" t="str">
        <f t="shared" si="23"/>
        <v>OK</v>
      </c>
    </row>
    <row r="132" spans="1:38" ht="60" outlineLevel="2">
      <c r="A132" s="36"/>
      <c r="B132" s="152"/>
      <c r="C132" s="153" t="s">
        <v>224</v>
      </c>
      <c r="D132" s="148" t="s">
        <v>349</v>
      </c>
      <c r="E132" s="142" t="s">
        <v>15</v>
      </c>
      <c r="F132" s="143" t="s">
        <v>15</v>
      </c>
      <c r="G132" s="143" t="s">
        <v>15</v>
      </c>
      <c r="H132" s="144" t="s">
        <v>15</v>
      </c>
      <c r="I132" s="150" t="str">
        <f aca="true" t="shared" si="24" ref="I132:AL132">+IF(H108=0,"N/D",IF(ROUND(I108+I109-H108,2)=0,"OK",ROUND(I108+I109-H108,2)))</f>
        <v>N/D</v>
      </c>
      <c r="J132" s="150" t="str">
        <f t="shared" si="24"/>
        <v>N/D</v>
      </c>
      <c r="K132" s="150" t="str">
        <f t="shared" si="24"/>
        <v>N/D</v>
      </c>
      <c r="L132" s="150" t="str">
        <f t="shared" si="24"/>
        <v>N/D</v>
      </c>
      <c r="M132" s="150" t="str">
        <f t="shared" si="24"/>
        <v>N/D</v>
      </c>
      <c r="N132" s="150" t="str">
        <f t="shared" si="24"/>
        <v>N/D</v>
      </c>
      <c r="O132" s="150" t="str">
        <f t="shared" si="24"/>
        <v>N/D</v>
      </c>
      <c r="P132" s="150" t="str">
        <f t="shared" si="24"/>
        <v>N/D</v>
      </c>
      <c r="Q132" s="150" t="str">
        <f t="shared" si="24"/>
        <v>N/D</v>
      </c>
      <c r="R132" s="150" t="str">
        <f t="shared" si="24"/>
        <v>N/D</v>
      </c>
      <c r="S132" s="150" t="str">
        <f t="shared" si="24"/>
        <v>N/D</v>
      </c>
      <c r="T132" s="150" t="str">
        <f t="shared" si="24"/>
        <v>N/D</v>
      </c>
      <c r="U132" s="150" t="str">
        <f t="shared" si="24"/>
        <v>N/D</v>
      </c>
      <c r="V132" s="150" t="str">
        <f t="shared" si="24"/>
        <v>N/D</v>
      </c>
      <c r="W132" s="150" t="str">
        <f t="shared" si="24"/>
        <v>N/D</v>
      </c>
      <c r="X132" s="150" t="str">
        <f t="shared" si="24"/>
        <v>N/D</v>
      </c>
      <c r="Y132" s="150" t="str">
        <f t="shared" si="24"/>
        <v>N/D</v>
      </c>
      <c r="Z132" s="150" t="str">
        <f t="shared" si="24"/>
        <v>N/D</v>
      </c>
      <c r="AA132" s="150" t="str">
        <f t="shared" si="24"/>
        <v>N/D</v>
      </c>
      <c r="AB132" s="150" t="str">
        <f t="shared" si="24"/>
        <v>N/D</v>
      </c>
      <c r="AC132" s="150" t="str">
        <f t="shared" si="24"/>
        <v>N/D</v>
      </c>
      <c r="AD132" s="150" t="str">
        <f t="shared" si="24"/>
        <v>N/D</v>
      </c>
      <c r="AE132" s="150" t="str">
        <f t="shared" si="24"/>
        <v>N/D</v>
      </c>
      <c r="AF132" s="150" t="str">
        <f t="shared" si="24"/>
        <v>N/D</v>
      </c>
      <c r="AG132" s="150" t="str">
        <f t="shared" si="24"/>
        <v>N/D</v>
      </c>
      <c r="AH132" s="150" t="str">
        <f t="shared" si="24"/>
        <v>N/D</v>
      </c>
      <c r="AI132" s="150" t="str">
        <f t="shared" si="24"/>
        <v>N/D</v>
      </c>
      <c r="AJ132" s="150" t="str">
        <f t="shared" si="24"/>
        <v>N/D</v>
      </c>
      <c r="AK132" s="150" t="str">
        <f t="shared" si="24"/>
        <v>N/D</v>
      </c>
      <c r="AL132" s="151" t="str">
        <f t="shared" si="24"/>
        <v>N/D</v>
      </c>
    </row>
    <row r="133" spans="1:38" ht="36" outlineLevel="2">
      <c r="A133" s="36"/>
      <c r="B133" s="152"/>
      <c r="C133" s="153" t="s">
        <v>225</v>
      </c>
      <c r="D133" s="148" t="s">
        <v>226</v>
      </c>
      <c r="E133" s="142" t="s">
        <v>15</v>
      </c>
      <c r="F133" s="143" t="s">
        <v>15</v>
      </c>
      <c r="G133" s="143" t="s">
        <v>15</v>
      </c>
      <c r="H133" s="144" t="s">
        <v>15</v>
      </c>
      <c r="I133" s="149" t="str">
        <f aca="true" t="shared" si="25" ref="I133:AL133">+IF(H99=0,"N/D",IF(ROUND(I99+(I101+I102+I103+I104)-H99,2)=0,"OK",ROUND(I99+(I101+I102+I103+I104)-H99,2)))</f>
        <v>N/D</v>
      </c>
      <c r="J133" s="150" t="str">
        <f t="shared" si="25"/>
        <v>N/D</v>
      </c>
      <c r="K133" s="150" t="str">
        <f t="shared" si="25"/>
        <v>N/D</v>
      </c>
      <c r="L133" s="150" t="str">
        <f t="shared" si="25"/>
        <v>N/D</v>
      </c>
      <c r="M133" s="150" t="str">
        <f t="shared" si="25"/>
        <v>N/D</v>
      </c>
      <c r="N133" s="150" t="str">
        <f t="shared" si="25"/>
        <v>N/D</v>
      </c>
      <c r="O133" s="150" t="str">
        <f t="shared" si="25"/>
        <v>N/D</v>
      </c>
      <c r="P133" s="150" t="str">
        <f t="shared" si="25"/>
        <v>N/D</v>
      </c>
      <c r="Q133" s="150" t="str">
        <f t="shared" si="25"/>
        <v>N/D</v>
      </c>
      <c r="R133" s="150" t="str">
        <f t="shared" si="25"/>
        <v>N/D</v>
      </c>
      <c r="S133" s="150" t="str">
        <f t="shared" si="25"/>
        <v>N/D</v>
      </c>
      <c r="T133" s="150" t="str">
        <f t="shared" si="25"/>
        <v>N/D</v>
      </c>
      <c r="U133" s="150" t="str">
        <f t="shared" si="25"/>
        <v>N/D</v>
      </c>
      <c r="V133" s="150" t="str">
        <f t="shared" si="25"/>
        <v>N/D</v>
      </c>
      <c r="W133" s="150" t="str">
        <f t="shared" si="25"/>
        <v>N/D</v>
      </c>
      <c r="X133" s="150" t="str">
        <f t="shared" si="25"/>
        <v>N/D</v>
      </c>
      <c r="Y133" s="150" t="str">
        <f t="shared" si="25"/>
        <v>N/D</v>
      </c>
      <c r="Z133" s="150" t="str">
        <f t="shared" si="25"/>
        <v>N/D</v>
      </c>
      <c r="AA133" s="150" t="str">
        <f t="shared" si="25"/>
        <v>N/D</v>
      </c>
      <c r="AB133" s="150" t="str">
        <f t="shared" si="25"/>
        <v>N/D</v>
      </c>
      <c r="AC133" s="150" t="str">
        <f t="shared" si="25"/>
        <v>N/D</v>
      </c>
      <c r="AD133" s="150" t="str">
        <f t="shared" si="25"/>
        <v>N/D</v>
      </c>
      <c r="AE133" s="150" t="str">
        <f t="shared" si="25"/>
        <v>N/D</v>
      </c>
      <c r="AF133" s="150" t="str">
        <f t="shared" si="25"/>
        <v>N/D</v>
      </c>
      <c r="AG133" s="150" t="str">
        <f t="shared" si="25"/>
        <v>N/D</v>
      </c>
      <c r="AH133" s="150" t="str">
        <f t="shared" si="25"/>
        <v>N/D</v>
      </c>
      <c r="AI133" s="150" t="str">
        <f t="shared" si="25"/>
        <v>N/D</v>
      </c>
      <c r="AJ133" s="150" t="str">
        <f t="shared" si="25"/>
        <v>N/D</v>
      </c>
      <c r="AK133" s="150" t="str">
        <f t="shared" si="25"/>
        <v>N/D</v>
      </c>
      <c r="AL133" s="151" t="str">
        <f t="shared" si="25"/>
        <v>N/D</v>
      </c>
    </row>
    <row r="134" spans="1:38" ht="14.25" outlineLevel="1">
      <c r="A134" s="36"/>
      <c r="B134" s="139"/>
      <c r="C134" s="140" t="s">
        <v>227</v>
      </c>
      <c r="D134" s="154" t="s">
        <v>228</v>
      </c>
      <c r="E134" s="142" t="s">
        <v>15</v>
      </c>
      <c r="F134" s="143" t="s">
        <v>15</v>
      </c>
      <c r="G134" s="143" t="s">
        <v>15</v>
      </c>
      <c r="H134" s="144" t="s">
        <v>15</v>
      </c>
      <c r="I134" s="155">
        <f aca="true" t="shared" si="26" ref="I134:AL134">IF(I34&lt;0,IF(ROUND(I37+I39+I41+I43+I34,2)=0,"OK",ROUND(I37+I39+I41+I43+I34,2)),"N/D")</f>
        <v>-517707</v>
      </c>
      <c r="J134" s="156" t="str">
        <f t="shared" si="26"/>
        <v>N/D</v>
      </c>
      <c r="K134" s="156" t="str">
        <f t="shared" si="26"/>
        <v>N/D</v>
      </c>
      <c r="L134" s="156" t="str">
        <f t="shared" si="26"/>
        <v>N/D</v>
      </c>
      <c r="M134" s="156" t="str">
        <f t="shared" si="26"/>
        <v>N/D</v>
      </c>
      <c r="N134" s="156" t="str">
        <f t="shared" si="26"/>
        <v>N/D</v>
      </c>
      <c r="O134" s="156" t="str">
        <f t="shared" si="26"/>
        <v>N/D</v>
      </c>
      <c r="P134" s="156" t="str">
        <f t="shared" si="26"/>
        <v>N/D</v>
      </c>
      <c r="Q134" s="156" t="str">
        <f t="shared" si="26"/>
        <v>N/D</v>
      </c>
      <c r="R134" s="156" t="str">
        <f t="shared" si="26"/>
        <v>N/D</v>
      </c>
      <c r="S134" s="156" t="str">
        <f t="shared" si="26"/>
        <v>N/D</v>
      </c>
      <c r="T134" s="156" t="str">
        <f t="shared" si="26"/>
        <v>N/D</v>
      </c>
      <c r="U134" s="156" t="str">
        <f t="shared" si="26"/>
        <v>N/D</v>
      </c>
      <c r="V134" s="156" t="str">
        <f t="shared" si="26"/>
        <v>N/D</v>
      </c>
      <c r="W134" s="156" t="str">
        <f t="shared" si="26"/>
        <v>N/D</v>
      </c>
      <c r="X134" s="156" t="str">
        <f t="shared" si="26"/>
        <v>N/D</v>
      </c>
      <c r="Y134" s="156" t="str">
        <f t="shared" si="26"/>
        <v>N/D</v>
      </c>
      <c r="Z134" s="156" t="str">
        <f t="shared" si="26"/>
        <v>N/D</v>
      </c>
      <c r="AA134" s="156" t="str">
        <f t="shared" si="26"/>
        <v>N/D</v>
      </c>
      <c r="AB134" s="156" t="str">
        <f t="shared" si="26"/>
        <v>N/D</v>
      </c>
      <c r="AC134" s="156" t="str">
        <f t="shared" si="26"/>
        <v>N/D</v>
      </c>
      <c r="AD134" s="156" t="str">
        <f t="shared" si="26"/>
        <v>N/D</v>
      </c>
      <c r="AE134" s="156" t="str">
        <f t="shared" si="26"/>
        <v>N/D</v>
      </c>
      <c r="AF134" s="156" t="str">
        <f t="shared" si="26"/>
        <v>N/D</v>
      </c>
      <c r="AG134" s="156" t="str">
        <f t="shared" si="26"/>
        <v>N/D</v>
      </c>
      <c r="AH134" s="156" t="str">
        <f t="shared" si="26"/>
        <v>N/D</v>
      </c>
      <c r="AI134" s="156" t="str">
        <f t="shared" si="26"/>
        <v>N/D</v>
      </c>
      <c r="AJ134" s="156" t="str">
        <f t="shared" si="26"/>
        <v>N/D</v>
      </c>
      <c r="AK134" s="156" t="str">
        <f t="shared" si="26"/>
        <v>N/D</v>
      </c>
      <c r="AL134" s="157" t="str">
        <f t="shared" si="26"/>
        <v>N/D</v>
      </c>
    </row>
    <row r="135" spans="1:38" ht="14.25" outlineLevel="2">
      <c r="A135" s="36"/>
      <c r="B135" s="139"/>
      <c r="C135" s="140" t="s">
        <v>229</v>
      </c>
      <c r="D135" s="154" t="s">
        <v>230</v>
      </c>
      <c r="E135" s="142" t="s">
        <v>15</v>
      </c>
      <c r="F135" s="143" t="s">
        <v>15</v>
      </c>
      <c r="G135" s="143" t="s">
        <v>15</v>
      </c>
      <c r="H135" s="144" t="s">
        <v>15</v>
      </c>
      <c r="I135" s="155" t="str">
        <f aca="true" t="shared" si="27" ref="I135:AL135">IF(I34&gt;=0,IF(ROUND(I37+I39+I41+I43,2)=0,"OK",ROUND(I37+I39+I41+I43,2)),"N/D")</f>
        <v>N/D</v>
      </c>
      <c r="J135" s="156" t="str">
        <f t="shared" si="27"/>
        <v>OK</v>
      </c>
      <c r="K135" s="156" t="str">
        <f t="shared" si="27"/>
        <v>OK</v>
      </c>
      <c r="L135" s="156" t="str">
        <f t="shared" si="27"/>
        <v>OK</v>
      </c>
      <c r="M135" s="156" t="str">
        <f t="shared" si="27"/>
        <v>OK</v>
      </c>
      <c r="N135" s="156" t="str">
        <f t="shared" si="27"/>
        <v>OK</v>
      </c>
      <c r="O135" s="156" t="str">
        <f t="shared" si="27"/>
        <v>OK</v>
      </c>
      <c r="P135" s="156" t="str">
        <f t="shared" si="27"/>
        <v>OK</v>
      </c>
      <c r="Q135" s="156" t="str">
        <f t="shared" si="27"/>
        <v>OK</v>
      </c>
      <c r="R135" s="156" t="str">
        <f t="shared" si="27"/>
        <v>OK</v>
      </c>
      <c r="S135" s="156" t="str">
        <f t="shared" si="27"/>
        <v>OK</v>
      </c>
      <c r="T135" s="156" t="str">
        <f t="shared" si="27"/>
        <v>OK</v>
      </c>
      <c r="U135" s="156" t="str">
        <f t="shared" si="27"/>
        <v>OK</v>
      </c>
      <c r="V135" s="156" t="str">
        <f t="shared" si="27"/>
        <v>OK</v>
      </c>
      <c r="W135" s="156" t="str">
        <f t="shared" si="27"/>
        <v>OK</v>
      </c>
      <c r="X135" s="156" t="str">
        <f t="shared" si="27"/>
        <v>OK</v>
      </c>
      <c r="Y135" s="156" t="str">
        <f t="shared" si="27"/>
        <v>OK</v>
      </c>
      <c r="Z135" s="156" t="str">
        <f t="shared" si="27"/>
        <v>OK</v>
      </c>
      <c r="AA135" s="156" t="str">
        <f t="shared" si="27"/>
        <v>OK</v>
      </c>
      <c r="AB135" s="156" t="str">
        <f t="shared" si="27"/>
        <v>OK</v>
      </c>
      <c r="AC135" s="156" t="str">
        <f t="shared" si="27"/>
        <v>OK</v>
      </c>
      <c r="AD135" s="156" t="str">
        <f t="shared" si="27"/>
        <v>OK</v>
      </c>
      <c r="AE135" s="156" t="str">
        <f t="shared" si="27"/>
        <v>OK</v>
      </c>
      <c r="AF135" s="156" t="str">
        <f t="shared" si="27"/>
        <v>OK</v>
      </c>
      <c r="AG135" s="156" t="str">
        <f t="shared" si="27"/>
        <v>OK</v>
      </c>
      <c r="AH135" s="156" t="str">
        <f t="shared" si="27"/>
        <v>OK</v>
      </c>
      <c r="AI135" s="156" t="str">
        <f t="shared" si="27"/>
        <v>OK</v>
      </c>
      <c r="AJ135" s="156" t="str">
        <f t="shared" si="27"/>
        <v>OK</v>
      </c>
      <c r="AK135" s="156" t="str">
        <f t="shared" si="27"/>
        <v>OK</v>
      </c>
      <c r="AL135" s="157" t="str">
        <f t="shared" si="27"/>
        <v>OK</v>
      </c>
    </row>
    <row r="136" spans="1:38" ht="14.25" outlineLevel="2">
      <c r="A136" s="36"/>
      <c r="B136" s="139"/>
      <c r="C136" s="140" t="s">
        <v>231</v>
      </c>
      <c r="D136" s="154" t="s">
        <v>232</v>
      </c>
      <c r="E136" s="142" t="s">
        <v>15</v>
      </c>
      <c r="F136" s="143" t="s">
        <v>15</v>
      </c>
      <c r="G136" s="143" t="s">
        <v>15</v>
      </c>
      <c r="H136" s="144" t="s">
        <v>15</v>
      </c>
      <c r="I136" s="145" t="str">
        <f aca="true" t="shared" si="28" ref="I136:AL136">IF(I17&gt;=I18,"OK","BŁĄD")</f>
        <v>OK</v>
      </c>
      <c r="J136" s="146" t="str">
        <f t="shared" si="28"/>
        <v>OK</v>
      </c>
      <c r="K136" s="146" t="str">
        <f t="shared" si="28"/>
        <v>OK</v>
      </c>
      <c r="L136" s="146" t="str">
        <f t="shared" si="28"/>
        <v>OK</v>
      </c>
      <c r="M136" s="146" t="str">
        <f t="shared" si="28"/>
        <v>OK</v>
      </c>
      <c r="N136" s="146" t="str">
        <f t="shared" si="28"/>
        <v>OK</v>
      </c>
      <c r="O136" s="146" t="str">
        <f t="shared" si="28"/>
        <v>OK</v>
      </c>
      <c r="P136" s="146" t="str">
        <f t="shared" si="28"/>
        <v>OK</v>
      </c>
      <c r="Q136" s="146" t="str">
        <f t="shared" si="28"/>
        <v>OK</v>
      </c>
      <c r="R136" s="146" t="str">
        <f t="shared" si="28"/>
        <v>OK</v>
      </c>
      <c r="S136" s="146" t="str">
        <f t="shared" si="28"/>
        <v>OK</v>
      </c>
      <c r="T136" s="146" t="str">
        <f t="shared" si="28"/>
        <v>OK</v>
      </c>
      <c r="U136" s="146" t="str">
        <f t="shared" si="28"/>
        <v>OK</v>
      </c>
      <c r="V136" s="146" t="str">
        <f t="shared" si="28"/>
        <v>OK</v>
      </c>
      <c r="W136" s="146" t="str">
        <f t="shared" si="28"/>
        <v>OK</v>
      </c>
      <c r="X136" s="146" t="str">
        <f t="shared" si="28"/>
        <v>OK</v>
      </c>
      <c r="Y136" s="146" t="str">
        <f t="shared" si="28"/>
        <v>OK</v>
      </c>
      <c r="Z136" s="146" t="str">
        <f t="shared" si="28"/>
        <v>OK</v>
      </c>
      <c r="AA136" s="146" t="str">
        <f t="shared" si="28"/>
        <v>OK</v>
      </c>
      <c r="AB136" s="146" t="str">
        <f t="shared" si="28"/>
        <v>OK</v>
      </c>
      <c r="AC136" s="146" t="str">
        <f t="shared" si="28"/>
        <v>OK</v>
      </c>
      <c r="AD136" s="146" t="str">
        <f t="shared" si="28"/>
        <v>OK</v>
      </c>
      <c r="AE136" s="146" t="str">
        <f t="shared" si="28"/>
        <v>OK</v>
      </c>
      <c r="AF136" s="146" t="str">
        <f t="shared" si="28"/>
        <v>OK</v>
      </c>
      <c r="AG136" s="146" t="str">
        <f t="shared" si="28"/>
        <v>OK</v>
      </c>
      <c r="AH136" s="146" t="str">
        <f t="shared" si="28"/>
        <v>OK</v>
      </c>
      <c r="AI136" s="146" t="str">
        <f t="shared" si="28"/>
        <v>OK</v>
      </c>
      <c r="AJ136" s="146" t="str">
        <f t="shared" si="28"/>
        <v>OK</v>
      </c>
      <c r="AK136" s="146" t="str">
        <f t="shared" si="28"/>
        <v>OK</v>
      </c>
      <c r="AL136" s="147" t="str">
        <f t="shared" si="28"/>
        <v>OK</v>
      </c>
    </row>
    <row r="137" spans="1:38" ht="14.25" outlineLevel="2">
      <c r="A137" s="36"/>
      <c r="B137" s="139"/>
      <c r="C137" s="140" t="s">
        <v>233</v>
      </c>
      <c r="D137" s="154" t="s">
        <v>234</v>
      </c>
      <c r="E137" s="142" t="s">
        <v>15</v>
      </c>
      <c r="F137" s="143" t="s">
        <v>15</v>
      </c>
      <c r="G137" s="143" t="s">
        <v>15</v>
      </c>
      <c r="H137" s="144" t="s">
        <v>15</v>
      </c>
      <c r="I137" s="145" t="str">
        <f aca="true" t="shared" si="29" ref="I137:AL137">IF(I20&gt;=I100,"OK","BŁĄD")</f>
        <v>OK</v>
      </c>
      <c r="J137" s="146" t="str">
        <f t="shared" si="29"/>
        <v>OK</v>
      </c>
      <c r="K137" s="146" t="str">
        <f t="shared" si="29"/>
        <v>OK</v>
      </c>
      <c r="L137" s="146" t="str">
        <f t="shared" si="29"/>
        <v>OK</v>
      </c>
      <c r="M137" s="146" t="str">
        <f t="shared" si="29"/>
        <v>OK</v>
      </c>
      <c r="N137" s="146" t="str">
        <f t="shared" si="29"/>
        <v>OK</v>
      </c>
      <c r="O137" s="146" t="str">
        <f t="shared" si="29"/>
        <v>OK</v>
      </c>
      <c r="P137" s="146" t="str">
        <f t="shared" si="29"/>
        <v>OK</v>
      </c>
      <c r="Q137" s="146" t="str">
        <f t="shared" si="29"/>
        <v>OK</v>
      </c>
      <c r="R137" s="146" t="str">
        <f t="shared" si="29"/>
        <v>OK</v>
      </c>
      <c r="S137" s="146" t="str">
        <f t="shared" si="29"/>
        <v>OK</v>
      </c>
      <c r="T137" s="146" t="str">
        <f t="shared" si="29"/>
        <v>OK</v>
      </c>
      <c r="U137" s="146" t="str">
        <f t="shared" si="29"/>
        <v>OK</v>
      </c>
      <c r="V137" s="146" t="str">
        <f t="shared" si="29"/>
        <v>OK</v>
      </c>
      <c r="W137" s="146" t="str">
        <f t="shared" si="29"/>
        <v>OK</v>
      </c>
      <c r="X137" s="146" t="str">
        <f t="shared" si="29"/>
        <v>OK</v>
      </c>
      <c r="Y137" s="146" t="str">
        <f t="shared" si="29"/>
        <v>OK</v>
      </c>
      <c r="Z137" s="146" t="str">
        <f t="shared" si="29"/>
        <v>OK</v>
      </c>
      <c r="AA137" s="146" t="str">
        <f t="shared" si="29"/>
        <v>OK</v>
      </c>
      <c r="AB137" s="146" t="str">
        <f t="shared" si="29"/>
        <v>OK</v>
      </c>
      <c r="AC137" s="146" t="str">
        <f t="shared" si="29"/>
        <v>OK</v>
      </c>
      <c r="AD137" s="146" t="str">
        <f t="shared" si="29"/>
        <v>OK</v>
      </c>
      <c r="AE137" s="146" t="str">
        <f t="shared" si="29"/>
        <v>OK</v>
      </c>
      <c r="AF137" s="146" t="str">
        <f t="shared" si="29"/>
        <v>OK</v>
      </c>
      <c r="AG137" s="146" t="str">
        <f t="shared" si="29"/>
        <v>OK</v>
      </c>
      <c r="AH137" s="146" t="str">
        <f t="shared" si="29"/>
        <v>OK</v>
      </c>
      <c r="AI137" s="146" t="str">
        <f t="shared" si="29"/>
        <v>OK</v>
      </c>
      <c r="AJ137" s="146" t="str">
        <f t="shared" si="29"/>
        <v>OK</v>
      </c>
      <c r="AK137" s="146" t="str">
        <f t="shared" si="29"/>
        <v>OK</v>
      </c>
      <c r="AL137" s="147" t="str">
        <f t="shared" si="29"/>
        <v>OK</v>
      </c>
    </row>
    <row r="138" spans="1:38" ht="14.25" outlineLevel="2">
      <c r="A138" s="36"/>
      <c r="B138" s="139"/>
      <c r="C138" s="140" t="s">
        <v>235</v>
      </c>
      <c r="D138" s="154" t="s">
        <v>236</v>
      </c>
      <c r="E138" s="142" t="s">
        <v>15</v>
      </c>
      <c r="F138" s="143" t="s">
        <v>15</v>
      </c>
      <c r="G138" s="143" t="s">
        <v>15</v>
      </c>
      <c r="H138" s="144" t="s">
        <v>15</v>
      </c>
      <c r="I138" s="145" t="str">
        <f aca="true" t="shared" si="30" ref="I138:AL138">IF(I14&gt;=I15+I16+I17+I19+I20,"OK","BŁĄD")</f>
        <v>OK</v>
      </c>
      <c r="J138" s="146" t="str">
        <f t="shared" si="30"/>
        <v>OK</v>
      </c>
      <c r="K138" s="146" t="str">
        <f t="shared" si="30"/>
        <v>OK</v>
      </c>
      <c r="L138" s="146" t="str">
        <f t="shared" si="30"/>
        <v>OK</v>
      </c>
      <c r="M138" s="146" t="str">
        <f t="shared" si="30"/>
        <v>OK</v>
      </c>
      <c r="N138" s="146" t="str">
        <f t="shared" si="30"/>
        <v>OK</v>
      </c>
      <c r="O138" s="146" t="str">
        <f t="shared" si="30"/>
        <v>OK</v>
      </c>
      <c r="P138" s="146" t="str">
        <f t="shared" si="30"/>
        <v>OK</v>
      </c>
      <c r="Q138" s="146" t="str">
        <f t="shared" si="30"/>
        <v>OK</v>
      </c>
      <c r="R138" s="146" t="str">
        <f t="shared" si="30"/>
        <v>OK</v>
      </c>
      <c r="S138" s="146" t="str">
        <f t="shared" si="30"/>
        <v>OK</v>
      </c>
      <c r="T138" s="146" t="str">
        <f t="shared" si="30"/>
        <v>OK</v>
      </c>
      <c r="U138" s="146" t="str">
        <f t="shared" si="30"/>
        <v>OK</v>
      </c>
      <c r="V138" s="146" t="str">
        <f t="shared" si="30"/>
        <v>OK</v>
      </c>
      <c r="W138" s="146" t="str">
        <f t="shared" si="30"/>
        <v>OK</v>
      </c>
      <c r="X138" s="146" t="str">
        <f t="shared" si="30"/>
        <v>OK</v>
      </c>
      <c r="Y138" s="146" t="str">
        <f t="shared" si="30"/>
        <v>OK</v>
      </c>
      <c r="Z138" s="146" t="str">
        <f t="shared" si="30"/>
        <v>OK</v>
      </c>
      <c r="AA138" s="146" t="str">
        <f t="shared" si="30"/>
        <v>OK</v>
      </c>
      <c r="AB138" s="146" t="str">
        <f t="shared" si="30"/>
        <v>OK</v>
      </c>
      <c r="AC138" s="146" t="str">
        <f t="shared" si="30"/>
        <v>OK</v>
      </c>
      <c r="AD138" s="146" t="str">
        <f t="shared" si="30"/>
        <v>OK</v>
      </c>
      <c r="AE138" s="146" t="str">
        <f t="shared" si="30"/>
        <v>OK</v>
      </c>
      <c r="AF138" s="146" t="str">
        <f t="shared" si="30"/>
        <v>OK</v>
      </c>
      <c r="AG138" s="146" t="str">
        <f t="shared" si="30"/>
        <v>OK</v>
      </c>
      <c r="AH138" s="146" t="str">
        <f t="shared" si="30"/>
        <v>OK</v>
      </c>
      <c r="AI138" s="146" t="str">
        <f t="shared" si="30"/>
        <v>OK</v>
      </c>
      <c r="AJ138" s="146" t="str">
        <f t="shared" si="30"/>
        <v>OK</v>
      </c>
      <c r="AK138" s="146" t="str">
        <f t="shared" si="30"/>
        <v>OK</v>
      </c>
      <c r="AL138" s="147" t="str">
        <f t="shared" si="30"/>
        <v>OK</v>
      </c>
    </row>
    <row r="139" spans="1:38" ht="14.25" outlineLevel="2">
      <c r="A139" s="36"/>
      <c r="B139" s="139"/>
      <c r="C139" s="140" t="s">
        <v>237</v>
      </c>
      <c r="D139" s="154" t="s">
        <v>238</v>
      </c>
      <c r="E139" s="142" t="s">
        <v>15</v>
      </c>
      <c r="F139" s="143" t="s">
        <v>15</v>
      </c>
      <c r="G139" s="143" t="s">
        <v>15</v>
      </c>
      <c r="H139" s="144" t="s">
        <v>15</v>
      </c>
      <c r="I139" s="145" t="str">
        <f aca="true" t="shared" si="31" ref="I139:AL139">IF(I14&gt;=I78,"OK","BŁĄD")</f>
        <v>OK</v>
      </c>
      <c r="J139" s="146" t="str">
        <f t="shared" si="31"/>
        <v>OK</v>
      </c>
      <c r="K139" s="146" t="str">
        <f t="shared" si="31"/>
        <v>OK</v>
      </c>
      <c r="L139" s="146" t="str">
        <f t="shared" si="31"/>
        <v>OK</v>
      </c>
      <c r="M139" s="146" t="str">
        <f t="shared" si="31"/>
        <v>OK</v>
      </c>
      <c r="N139" s="146" t="str">
        <f t="shared" si="31"/>
        <v>OK</v>
      </c>
      <c r="O139" s="146" t="str">
        <f t="shared" si="31"/>
        <v>OK</v>
      </c>
      <c r="P139" s="146" t="str">
        <f t="shared" si="31"/>
        <v>OK</v>
      </c>
      <c r="Q139" s="146" t="str">
        <f t="shared" si="31"/>
        <v>OK</v>
      </c>
      <c r="R139" s="146" t="str">
        <f t="shared" si="31"/>
        <v>OK</v>
      </c>
      <c r="S139" s="146" t="str">
        <f t="shared" si="31"/>
        <v>OK</v>
      </c>
      <c r="T139" s="146" t="str">
        <f t="shared" si="31"/>
        <v>OK</v>
      </c>
      <c r="U139" s="146" t="str">
        <f t="shared" si="31"/>
        <v>OK</v>
      </c>
      <c r="V139" s="146" t="str">
        <f t="shared" si="31"/>
        <v>OK</v>
      </c>
      <c r="W139" s="146" t="str">
        <f t="shared" si="31"/>
        <v>OK</v>
      </c>
      <c r="X139" s="146" t="str">
        <f t="shared" si="31"/>
        <v>OK</v>
      </c>
      <c r="Y139" s="146" t="str">
        <f t="shared" si="31"/>
        <v>OK</v>
      </c>
      <c r="Z139" s="146" t="str">
        <f t="shared" si="31"/>
        <v>OK</v>
      </c>
      <c r="AA139" s="146" t="str">
        <f t="shared" si="31"/>
        <v>OK</v>
      </c>
      <c r="AB139" s="146" t="str">
        <f t="shared" si="31"/>
        <v>OK</v>
      </c>
      <c r="AC139" s="146" t="str">
        <f t="shared" si="31"/>
        <v>OK</v>
      </c>
      <c r="AD139" s="146" t="str">
        <f t="shared" si="31"/>
        <v>OK</v>
      </c>
      <c r="AE139" s="146" t="str">
        <f t="shared" si="31"/>
        <v>OK</v>
      </c>
      <c r="AF139" s="146" t="str">
        <f t="shared" si="31"/>
        <v>OK</v>
      </c>
      <c r="AG139" s="146" t="str">
        <f t="shared" si="31"/>
        <v>OK</v>
      </c>
      <c r="AH139" s="146" t="str">
        <f t="shared" si="31"/>
        <v>OK</v>
      </c>
      <c r="AI139" s="146" t="str">
        <f t="shared" si="31"/>
        <v>OK</v>
      </c>
      <c r="AJ139" s="146" t="str">
        <f t="shared" si="31"/>
        <v>OK</v>
      </c>
      <c r="AK139" s="146" t="str">
        <f t="shared" si="31"/>
        <v>OK</v>
      </c>
      <c r="AL139" s="147" t="str">
        <f t="shared" si="31"/>
        <v>OK</v>
      </c>
    </row>
    <row r="140" spans="1:38" ht="14.25" outlineLevel="2">
      <c r="A140" s="36"/>
      <c r="B140" s="139"/>
      <c r="C140" s="140" t="s">
        <v>239</v>
      </c>
      <c r="D140" s="154" t="s">
        <v>240</v>
      </c>
      <c r="E140" s="142" t="s">
        <v>15</v>
      </c>
      <c r="F140" s="143" t="s">
        <v>15</v>
      </c>
      <c r="G140" s="143" t="s">
        <v>15</v>
      </c>
      <c r="H140" s="144" t="s">
        <v>15</v>
      </c>
      <c r="I140" s="145" t="str">
        <f aca="true" t="shared" si="32" ref="I140:AL140">IF(I21&gt;=I22,"OK","BŁĄD")</f>
        <v>OK</v>
      </c>
      <c r="J140" s="146" t="str">
        <f t="shared" si="32"/>
        <v>OK</v>
      </c>
      <c r="K140" s="146" t="str">
        <f t="shared" si="32"/>
        <v>OK</v>
      </c>
      <c r="L140" s="146" t="str">
        <f t="shared" si="32"/>
        <v>OK</v>
      </c>
      <c r="M140" s="146" t="str">
        <f t="shared" si="32"/>
        <v>OK</v>
      </c>
      <c r="N140" s="146" t="str">
        <f t="shared" si="32"/>
        <v>OK</v>
      </c>
      <c r="O140" s="146" t="str">
        <f t="shared" si="32"/>
        <v>OK</v>
      </c>
      <c r="P140" s="146" t="str">
        <f t="shared" si="32"/>
        <v>OK</v>
      </c>
      <c r="Q140" s="146" t="str">
        <f t="shared" si="32"/>
        <v>OK</v>
      </c>
      <c r="R140" s="146" t="str">
        <f t="shared" si="32"/>
        <v>OK</v>
      </c>
      <c r="S140" s="146" t="str">
        <f t="shared" si="32"/>
        <v>OK</v>
      </c>
      <c r="T140" s="146" t="str">
        <f t="shared" si="32"/>
        <v>OK</v>
      </c>
      <c r="U140" s="146" t="str">
        <f t="shared" si="32"/>
        <v>OK</v>
      </c>
      <c r="V140" s="146" t="str">
        <f t="shared" si="32"/>
        <v>OK</v>
      </c>
      <c r="W140" s="146" t="str">
        <f t="shared" si="32"/>
        <v>OK</v>
      </c>
      <c r="X140" s="146" t="str">
        <f t="shared" si="32"/>
        <v>OK</v>
      </c>
      <c r="Y140" s="146" t="str">
        <f t="shared" si="32"/>
        <v>OK</v>
      </c>
      <c r="Z140" s="146" t="str">
        <f t="shared" si="32"/>
        <v>OK</v>
      </c>
      <c r="AA140" s="146" t="str">
        <f t="shared" si="32"/>
        <v>OK</v>
      </c>
      <c r="AB140" s="146" t="str">
        <f t="shared" si="32"/>
        <v>OK</v>
      </c>
      <c r="AC140" s="146" t="str">
        <f t="shared" si="32"/>
        <v>OK</v>
      </c>
      <c r="AD140" s="146" t="str">
        <f t="shared" si="32"/>
        <v>OK</v>
      </c>
      <c r="AE140" s="146" t="str">
        <f t="shared" si="32"/>
        <v>OK</v>
      </c>
      <c r="AF140" s="146" t="str">
        <f t="shared" si="32"/>
        <v>OK</v>
      </c>
      <c r="AG140" s="146" t="str">
        <f t="shared" si="32"/>
        <v>OK</v>
      </c>
      <c r="AH140" s="146" t="str">
        <f t="shared" si="32"/>
        <v>OK</v>
      </c>
      <c r="AI140" s="146" t="str">
        <f t="shared" si="32"/>
        <v>OK</v>
      </c>
      <c r="AJ140" s="146" t="str">
        <f t="shared" si="32"/>
        <v>OK</v>
      </c>
      <c r="AK140" s="146" t="str">
        <f t="shared" si="32"/>
        <v>OK</v>
      </c>
      <c r="AL140" s="147" t="str">
        <f t="shared" si="32"/>
        <v>OK</v>
      </c>
    </row>
    <row r="141" spans="1:38" ht="14.25" outlineLevel="2">
      <c r="A141" s="36"/>
      <c r="B141" s="139"/>
      <c r="C141" s="140" t="s">
        <v>241</v>
      </c>
      <c r="D141" s="154" t="s">
        <v>242</v>
      </c>
      <c r="E141" s="142" t="s">
        <v>15</v>
      </c>
      <c r="F141" s="143" t="s">
        <v>15</v>
      </c>
      <c r="G141" s="143" t="s">
        <v>15</v>
      </c>
      <c r="H141" s="144" t="s">
        <v>15</v>
      </c>
      <c r="I141" s="145" t="str">
        <f aca="true" t="shared" si="33" ref="I141:AL141">IF(I21&gt;=I23,"OK","BŁĄD")</f>
        <v>OK</v>
      </c>
      <c r="J141" s="146" t="str">
        <f t="shared" si="33"/>
        <v>OK</v>
      </c>
      <c r="K141" s="146" t="str">
        <f t="shared" si="33"/>
        <v>OK</v>
      </c>
      <c r="L141" s="146" t="str">
        <f t="shared" si="33"/>
        <v>OK</v>
      </c>
      <c r="M141" s="146" t="str">
        <f t="shared" si="33"/>
        <v>OK</v>
      </c>
      <c r="N141" s="146" t="str">
        <f t="shared" si="33"/>
        <v>OK</v>
      </c>
      <c r="O141" s="146" t="str">
        <f t="shared" si="33"/>
        <v>OK</v>
      </c>
      <c r="P141" s="146" t="str">
        <f t="shared" si="33"/>
        <v>OK</v>
      </c>
      <c r="Q141" s="146" t="str">
        <f t="shared" si="33"/>
        <v>OK</v>
      </c>
      <c r="R141" s="146" t="str">
        <f t="shared" si="33"/>
        <v>OK</v>
      </c>
      <c r="S141" s="146" t="str">
        <f t="shared" si="33"/>
        <v>OK</v>
      </c>
      <c r="T141" s="146" t="str">
        <f t="shared" si="33"/>
        <v>OK</v>
      </c>
      <c r="U141" s="146" t="str">
        <f t="shared" si="33"/>
        <v>OK</v>
      </c>
      <c r="V141" s="146" t="str">
        <f t="shared" si="33"/>
        <v>OK</v>
      </c>
      <c r="W141" s="146" t="str">
        <f t="shared" si="33"/>
        <v>OK</v>
      </c>
      <c r="X141" s="146" t="str">
        <f t="shared" si="33"/>
        <v>OK</v>
      </c>
      <c r="Y141" s="146" t="str">
        <f t="shared" si="33"/>
        <v>OK</v>
      </c>
      <c r="Z141" s="146" t="str">
        <f t="shared" si="33"/>
        <v>OK</v>
      </c>
      <c r="AA141" s="146" t="str">
        <f t="shared" si="33"/>
        <v>OK</v>
      </c>
      <c r="AB141" s="146" t="str">
        <f t="shared" si="33"/>
        <v>OK</v>
      </c>
      <c r="AC141" s="146" t="str">
        <f t="shared" si="33"/>
        <v>OK</v>
      </c>
      <c r="AD141" s="146" t="str">
        <f t="shared" si="33"/>
        <v>OK</v>
      </c>
      <c r="AE141" s="146" t="str">
        <f t="shared" si="33"/>
        <v>OK</v>
      </c>
      <c r="AF141" s="146" t="str">
        <f t="shared" si="33"/>
        <v>OK</v>
      </c>
      <c r="AG141" s="146" t="str">
        <f t="shared" si="33"/>
        <v>OK</v>
      </c>
      <c r="AH141" s="146" t="str">
        <f t="shared" si="33"/>
        <v>OK</v>
      </c>
      <c r="AI141" s="146" t="str">
        <f t="shared" si="33"/>
        <v>OK</v>
      </c>
      <c r="AJ141" s="146" t="str">
        <f t="shared" si="33"/>
        <v>OK</v>
      </c>
      <c r="AK141" s="146" t="str">
        <f t="shared" si="33"/>
        <v>OK</v>
      </c>
      <c r="AL141" s="147" t="str">
        <f t="shared" si="33"/>
        <v>OK</v>
      </c>
    </row>
    <row r="142" spans="1:38" ht="14.25" outlineLevel="2">
      <c r="A142" s="36"/>
      <c r="B142" s="139"/>
      <c r="C142" s="140" t="s">
        <v>243</v>
      </c>
      <c r="D142" s="154" t="s">
        <v>244</v>
      </c>
      <c r="E142" s="142" t="s">
        <v>15</v>
      </c>
      <c r="F142" s="143" t="s">
        <v>15</v>
      </c>
      <c r="G142" s="143" t="s">
        <v>15</v>
      </c>
      <c r="H142" s="144" t="s">
        <v>15</v>
      </c>
      <c r="I142" s="145" t="str">
        <f aca="true" t="shared" si="34" ref="I142:AL142">IF(I21&gt;=I81,"OK","BŁĄD")</f>
        <v>OK</v>
      </c>
      <c r="J142" s="146" t="str">
        <f t="shared" si="34"/>
        <v>OK</v>
      </c>
      <c r="K142" s="146" t="str">
        <f t="shared" si="34"/>
        <v>OK</v>
      </c>
      <c r="L142" s="146" t="str">
        <f t="shared" si="34"/>
        <v>OK</v>
      </c>
      <c r="M142" s="146" t="str">
        <f t="shared" si="34"/>
        <v>OK</v>
      </c>
      <c r="N142" s="146" t="str">
        <f t="shared" si="34"/>
        <v>OK</v>
      </c>
      <c r="O142" s="146" t="str">
        <f t="shared" si="34"/>
        <v>OK</v>
      </c>
      <c r="P142" s="146" t="str">
        <f t="shared" si="34"/>
        <v>OK</v>
      </c>
      <c r="Q142" s="146" t="str">
        <f t="shared" si="34"/>
        <v>OK</v>
      </c>
      <c r="R142" s="146" t="str">
        <f t="shared" si="34"/>
        <v>OK</v>
      </c>
      <c r="S142" s="146" t="str">
        <f t="shared" si="34"/>
        <v>OK</v>
      </c>
      <c r="T142" s="146" t="str">
        <f t="shared" si="34"/>
        <v>OK</v>
      </c>
      <c r="U142" s="146" t="str">
        <f t="shared" si="34"/>
        <v>OK</v>
      </c>
      <c r="V142" s="146" t="str">
        <f t="shared" si="34"/>
        <v>OK</v>
      </c>
      <c r="W142" s="146" t="str">
        <f t="shared" si="34"/>
        <v>OK</v>
      </c>
      <c r="X142" s="146" t="str">
        <f t="shared" si="34"/>
        <v>OK</v>
      </c>
      <c r="Y142" s="146" t="str">
        <f t="shared" si="34"/>
        <v>OK</v>
      </c>
      <c r="Z142" s="146" t="str">
        <f t="shared" si="34"/>
        <v>OK</v>
      </c>
      <c r="AA142" s="146" t="str">
        <f t="shared" si="34"/>
        <v>OK</v>
      </c>
      <c r="AB142" s="146" t="str">
        <f t="shared" si="34"/>
        <v>OK</v>
      </c>
      <c r="AC142" s="146" t="str">
        <f t="shared" si="34"/>
        <v>OK</v>
      </c>
      <c r="AD142" s="146" t="str">
        <f t="shared" si="34"/>
        <v>OK</v>
      </c>
      <c r="AE142" s="146" t="str">
        <f t="shared" si="34"/>
        <v>OK</v>
      </c>
      <c r="AF142" s="146" t="str">
        <f t="shared" si="34"/>
        <v>OK</v>
      </c>
      <c r="AG142" s="146" t="str">
        <f t="shared" si="34"/>
        <v>OK</v>
      </c>
      <c r="AH142" s="146" t="str">
        <f t="shared" si="34"/>
        <v>OK</v>
      </c>
      <c r="AI142" s="146" t="str">
        <f t="shared" si="34"/>
        <v>OK</v>
      </c>
      <c r="AJ142" s="146" t="str">
        <f t="shared" si="34"/>
        <v>OK</v>
      </c>
      <c r="AK142" s="146" t="str">
        <f t="shared" si="34"/>
        <v>OK</v>
      </c>
      <c r="AL142" s="147" t="str">
        <f t="shared" si="34"/>
        <v>OK</v>
      </c>
    </row>
    <row r="143" spans="1:38" ht="14.25" outlineLevel="2">
      <c r="A143" s="36"/>
      <c r="B143" s="139"/>
      <c r="C143" s="140"/>
      <c r="D143" s="154" t="s">
        <v>245</v>
      </c>
      <c r="E143" s="142" t="s">
        <v>15</v>
      </c>
      <c r="F143" s="143" t="s">
        <v>15</v>
      </c>
      <c r="G143" s="143" t="s">
        <v>15</v>
      </c>
      <c r="H143" s="144" t="s">
        <v>15</v>
      </c>
      <c r="I143" s="145" t="str">
        <f aca="true" t="shared" si="35" ref="I143:AL143">+IF(I34&gt;0,IF(I34=I66,"OK","Błąd"),"N/D")</f>
        <v>N/D</v>
      </c>
      <c r="J143" s="145" t="str">
        <f t="shared" si="35"/>
        <v>Błąd</v>
      </c>
      <c r="K143" s="145" t="str">
        <f t="shared" si="35"/>
        <v>Błąd</v>
      </c>
      <c r="L143" s="145" t="str">
        <f t="shared" si="35"/>
        <v>Błąd</v>
      </c>
      <c r="M143" s="145" t="str">
        <f t="shared" si="35"/>
        <v>Błąd</v>
      </c>
      <c r="N143" s="145" t="str">
        <f t="shared" si="35"/>
        <v>Błąd</v>
      </c>
      <c r="O143" s="145" t="str">
        <f t="shared" si="35"/>
        <v>Błąd</v>
      </c>
      <c r="P143" s="145" t="str">
        <f t="shared" si="35"/>
        <v>Błąd</v>
      </c>
      <c r="Q143" s="145" t="str">
        <f t="shared" si="35"/>
        <v>Błąd</v>
      </c>
      <c r="R143" s="145" t="str">
        <f t="shared" si="35"/>
        <v>Błąd</v>
      </c>
      <c r="S143" s="145" t="str">
        <f t="shared" si="35"/>
        <v>Błąd</v>
      </c>
      <c r="T143" s="145" t="str">
        <f t="shared" si="35"/>
        <v>N/D</v>
      </c>
      <c r="U143" s="145" t="str">
        <f t="shared" si="35"/>
        <v>N/D</v>
      </c>
      <c r="V143" s="145" t="str">
        <f t="shared" si="35"/>
        <v>N/D</v>
      </c>
      <c r="W143" s="145" t="str">
        <f t="shared" si="35"/>
        <v>N/D</v>
      </c>
      <c r="X143" s="145" t="str">
        <f t="shared" si="35"/>
        <v>N/D</v>
      </c>
      <c r="Y143" s="145" t="str">
        <f t="shared" si="35"/>
        <v>N/D</v>
      </c>
      <c r="Z143" s="145" t="str">
        <f t="shared" si="35"/>
        <v>N/D</v>
      </c>
      <c r="AA143" s="145" t="str">
        <f t="shared" si="35"/>
        <v>N/D</v>
      </c>
      <c r="AB143" s="145" t="str">
        <f t="shared" si="35"/>
        <v>N/D</v>
      </c>
      <c r="AC143" s="145" t="str">
        <f t="shared" si="35"/>
        <v>N/D</v>
      </c>
      <c r="AD143" s="145" t="str">
        <f t="shared" si="35"/>
        <v>N/D</v>
      </c>
      <c r="AE143" s="145" t="str">
        <f t="shared" si="35"/>
        <v>N/D</v>
      </c>
      <c r="AF143" s="145" t="str">
        <f t="shared" si="35"/>
        <v>N/D</v>
      </c>
      <c r="AG143" s="145" t="str">
        <f t="shared" si="35"/>
        <v>N/D</v>
      </c>
      <c r="AH143" s="145" t="str">
        <f t="shared" si="35"/>
        <v>N/D</v>
      </c>
      <c r="AI143" s="145" t="str">
        <f t="shared" si="35"/>
        <v>N/D</v>
      </c>
      <c r="AJ143" s="145" t="str">
        <f t="shared" si="35"/>
        <v>N/D</v>
      </c>
      <c r="AK143" s="145" t="str">
        <f t="shared" si="35"/>
        <v>N/D</v>
      </c>
      <c r="AL143" s="145" t="str">
        <f t="shared" si="35"/>
        <v>N/D</v>
      </c>
    </row>
    <row r="144" spans="1:38" ht="14.25" outlineLevel="2">
      <c r="A144" s="36"/>
      <c r="B144" s="139"/>
      <c r="C144" s="140" t="s">
        <v>246</v>
      </c>
      <c r="D144" s="154" t="s">
        <v>247</v>
      </c>
      <c r="E144" s="142" t="s">
        <v>15</v>
      </c>
      <c r="F144" s="143" t="s">
        <v>15</v>
      </c>
      <c r="G144" s="143" t="s">
        <v>15</v>
      </c>
      <c r="H144" s="144" t="s">
        <v>15</v>
      </c>
      <c r="I144" s="145" t="str">
        <f aca="true" t="shared" si="36" ref="I144:AL144">IF(I66&gt;=I67,"OK","BŁĄD")</f>
        <v>OK</v>
      </c>
      <c r="J144" s="146" t="str">
        <f t="shared" si="36"/>
        <v>OK</v>
      </c>
      <c r="K144" s="146" t="str">
        <f t="shared" si="36"/>
        <v>OK</v>
      </c>
      <c r="L144" s="146" t="str">
        <f t="shared" si="36"/>
        <v>OK</v>
      </c>
      <c r="M144" s="146" t="str">
        <f t="shared" si="36"/>
        <v>OK</v>
      </c>
      <c r="N144" s="146" t="str">
        <f t="shared" si="36"/>
        <v>OK</v>
      </c>
      <c r="O144" s="146" t="str">
        <f t="shared" si="36"/>
        <v>OK</v>
      </c>
      <c r="P144" s="146" t="str">
        <f t="shared" si="36"/>
        <v>OK</v>
      </c>
      <c r="Q144" s="146" t="str">
        <f t="shared" si="36"/>
        <v>OK</v>
      </c>
      <c r="R144" s="146" t="str">
        <f t="shared" si="36"/>
        <v>OK</v>
      </c>
      <c r="S144" s="146" t="str">
        <f t="shared" si="36"/>
        <v>OK</v>
      </c>
      <c r="T144" s="146" t="str">
        <f t="shared" si="36"/>
        <v>OK</v>
      </c>
      <c r="U144" s="146" t="str">
        <f t="shared" si="36"/>
        <v>OK</v>
      </c>
      <c r="V144" s="146" t="str">
        <f t="shared" si="36"/>
        <v>OK</v>
      </c>
      <c r="W144" s="146" t="str">
        <f t="shared" si="36"/>
        <v>OK</v>
      </c>
      <c r="X144" s="146" t="str">
        <f t="shared" si="36"/>
        <v>OK</v>
      </c>
      <c r="Y144" s="146" t="str">
        <f t="shared" si="36"/>
        <v>OK</v>
      </c>
      <c r="Z144" s="146" t="str">
        <f t="shared" si="36"/>
        <v>OK</v>
      </c>
      <c r="AA144" s="146" t="str">
        <f t="shared" si="36"/>
        <v>OK</v>
      </c>
      <c r="AB144" s="146" t="str">
        <f t="shared" si="36"/>
        <v>OK</v>
      </c>
      <c r="AC144" s="146" t="str">
        <f t="shared" si="36"/>
        <v>OK</v>
      </c>
      <c r="AD144" s="146" t="str">
        <f t="shared" si="36"/>
        <v>OK</v>
      </c>
      <c r="AE144" s="146" t="str">
        <f t="shared" si="36"/>
        <v>OK</v>
      </c>
      <c r="AF144" s="146" t="str">
        <f t="shared" si="36"/>
        <v>OK</v>
      </c>
      <c r="AG144" s="146" t="str">
        <f t="shared" si="36"/>
        <v>OK</v>
      </c>
      <c r="AH144" s="146" t="str">
        <f t="shared" si="36"/>
        <v>OK</v>
      </c>
      <c r="AI144" s="146" t="str">
        <f t="shared" si="36"/>
        <v>OK</v>
      </c>
      <c r="AJ144" s="146" t="str">
        <f t="shared" si="36"/>
        <v>OK</v>
      </c>
      <c r="AK144" s="146" t="str">
        <f t="shared" si="36"/>
        <v>OK</v>
      </c>
      <c r="AL144" s="147" t="str">
        <f t="shared" si="36"/>
        <v>OK</v>
      </c>
    </row>
    <row r="145" spans="1:38" ht="14.25" outlineLevel="2">
      <c r="A145" s="36"/>
      <c r="B145" s="158"/>
      <c r="C145" s="140" t="s">
        <v>248</v>
      </c>
      <c r="D145" s="154" t="s">
        <v>249</v>
      </c>
      <c r="E145" s="142" t="s">
        <v>15</v>
      </c>
      <c r="F145" s="143" t="s">
        <v>15</v>
      </c>
      <c r="G145" s="143" t="s">
        <v>15</v>
      </c>
      <c r="H145" s="144" t="s">
        <v>15</v>
      </c>
      <c r="I145" s="145" t="str">
        <f aca="true" t="shared" si="37" ref="I145:AL145">IF(I66&gt;0,IF(I67&gt;0,"OK","BŁĄD"),"N/D")</f>
        <v>OK</v>
      </c>
      <c r="J145" s="146" t="str">
        <f t="shared" si="37"/>
        <v>OK</v>
      </c>
      <c r="K145" s="146" t="str">
        <f t="shared" si="37"/>
        <v>OK</v>
      </c>
      <c r="L145" s="146" t="str">
        <f t="shared" si="37"/>
        <v>OK</v>
      </c>
      <c r="M145" s="146" t="str">
        <f t="shared" si="37"/>
        <v>OK</v>
      </c>
      <c r="N145" s="146" t="str">
        <f t="shared" si="37"/>
        <v>OK</v>
      </c>
      <c r="O145" s="146" t="str">
        <f t="shared" si="37"/>
        <v>OK</v>
      </c>
      <c r="P145" s="146" t="str">
        <f t="shared" si="37"/>
        <v>OK</v>
      </c>
      <c r="Q145" s="146" t="str">
        <f t="shared" si="37"/>
        <v>OK</v>
      </c>
      <c r="R145" s="146" t="str">
        <f t="shared" si="37"/>
        <v>OK</v>
      </c>
      <c r="S145" s="146" t="str">
        <f t="shared" si="37"/>
        <v>BŁĄD</v>
      </c>
      <c r="T145" s="146" t="str">
        <f t="shared" si="37"/>
        <v>N/D</v>
      </c>
      <c r="U145" s="146" t="str">
        <f t="shared" si="37"/>
        <v>N/D</v>
      </c>
      <c r="V145" s="146" t="str">
        <f t="shared" si="37"/>
        <v>N/D</v>
      </c>
      <c r="W145" s="146" t="str">
        <f t="shared" si="37"/>
        <v>N/D</v>
      </c>
      <c r="X145" s="146" t="str">
        <f t="shared" si="37"/>
        <v>N/D</v>
      </c>
      <c r="Y145" s="146" t="str">
        <f t="shared" si="37"/>
        <v>N/D</v>
      </c>
      <c r="Z145" s="146" t="str">
        <f t="shared" si="37"/>
        <v>N/D</v>
      </c>
      <c r="AA145" s="146" t="str">
        <f t="shared" si="37"/>
        <v>N/D</v>
      </c>
      <c r="AB145" s="146" t="str">
        <f t="shared" si="37"/>
        <v>N/D</v>
      </c>
      <c r="AC145" s="146" t="str">
        <f t="shared" si="37"/>
        <v>N/D</v>
      </c>
      <c r="AD145" s="146" t="str">
        <f t="shared" si="37"/>
        <v>N/D</v>
      </c>
      <c r="AE145" s="146" t="str">
        <f t="shared" si="37"/>
        <v>N/D</v>
      </c>
      <c r="AF145" s="146" t="str">
        <f t="shared" si="37"/>
        <v>N/D</v>
      </c>
      <c r="AG145" s="146" t="str">
        <f t="shared" si="37"/>
        <v>N/D</v>
      </c>
      <c r="AH145" s="146" t="str">
        <f t="shared" si="37"/>
        <v>N/D</v>
      </c>
      <c r="AI145" s="146" t="str">
        <f t="shared" si="37"/>
        <v>N/D</v>
      </c>
      <c r="AJ145" s="146" t="str">
        <f t="shared" si="37"/>
        <v>N/D</v>
      </c>
      <c r="AK145" s="146" t="str">
        <f t="shared" si="37"/>
        <v>N/D</v>
      </c>
      <c r="AL145" s="147" t="str">
        <f t="shared" si="37"/>
        <v>N/D</v>
      </c>
    </row>
    <row r="146" spans="1:38" ht="14.25" outlineLevel="2">
      <c r="A146" s="36"/>
      <c r="B146" s="139"/>
      <c r="C146" s="140" t="s">
        <v>250</v>
      </c>
      <c r="D146" s="154" t="s">
        <v>251</v>
      </c>
      <c r="E146" s="142" t="s">
        <v>15</v>
      </c>
      <c r="F146" s="143" t="s">
        <v>15</v>
      </c>
      <c r="G146" s="143" t="s">
        <v>15</v>
      </c>
      <c r="H146" s="144" t="s">
        <v>15</v>
      </c>
      <c r="I146" s="145" t="str">
        <f aca="true" t="shared" si="38" ref="I146:AL146">IF(I78&gt;=I79,"OK","BŁĄD")</f>
        <v>OK</v>
      </c>
      <c r="J146" s="146" t="str">
        <f t="shared" si="38"/>
        <v>OK</v>
      </c>
      <c r="K146" s="146" t="str">
        <f t="shared" si="38"/>
        <v>OK</v>
      </c>
      <c r="L146" s="146" t="str">
        <f t="shared" si="38"/>
        <v>OK</v>
      </c>
      <c r="M146" s="146" t="str">
        <f t="shared" si="38"/>
        <v>OK</v>
      </c>
      <c r="N146" s="146" t="str">
        <f t="shared" si="38"/>
        <v>OK</v>
      </c>
      <c r="O146" s="146" t="str">
        <f t="shared" si="38"/>
        <v>OK</v>
      </c>
      <c r="P146" s="146" t="str">
        <f t="shared" si="38"/>
        <v>OK</v>
      </c>
      <c r="Q146" s="146" t="str">
        <f t="shared" si="38"/>
        <v>OK</v>
      </c>
      <c r="R146" s="146" t="str">
        <f t="shared" si="38"/>
        <v>OK</v>
      </c>
      <c r="S146" s="146" t="str">
        <f t="shared" si="38"/>
        <v>OK</v>
      </c>
      <c r="T146" s="146" t="str">
        <f t="shared" si="38"/>
        <v>OK</v>
      </c>
      <c r="U146" s="146" t="str">
        <f t="shared" si="38"/>
        <v>OK</v>
      </c>
      <c r="V146" s="146" t="str">
        <f t="shared" si="38"/>
        <v>OK</v>
      </c>
      <c r="W146" s="146" t="str">
        <f t="shared" si="38"/>
        <v>OK</v>
      </c>
      <c r="X146" s="146" t="str">
        <f t="shared" si="38"/>
        <v>OK</v>
      </c>
      <c r="Y146" s="146" t="str">
        <f t="shared" si="38"/>
        <v>OK</v>
      </c>
      <c r="Z146" s="146" t="str">
        <f t="shared" si="38"/>
        <v>OK</v>
      </c>
      <c r="AA146" s="146" t="str">
        <f t="shared" si="38"/>
        <v>OK</v>
      </c>
      <c r="AB146" s="146" t="str">
        <f t="shared" si="38"/>
        <v>OK</v>
      </c>
      <c r="AC146" s="146" t="str">
        <f t="shared" si="38"/>
        <v>OK</v>
      </c>
      <c r="AD146" s="146" t="str">
        <f t="shared" si="38"/>
        <v>OK</v>
      </c>
      <c r="AE146" s="146" t="str">
        <f t="shared" si="38"/>
        <v>OK</v>
      </c>
      <c r="AF146" s="146" t="str">
        <f t="shared" si="38"/>
        <v>OK</v>
      </c>
      <c r="AG146" s="146" t="str">
        <f t="shared" si="38"/>
        <v>OK</v>
      </c>
      <c r="AH146" s="146" t="str">
        <f t="shared" si="38"/>
        <v>OK</v>
      </c>
      <c r="AI146" s="146" t="str">
        <f t="shared" si="38"/>
        <v>OK</v>
      </c>
      <c r="AJ146" s="146" t="str">
        <f t="shared" si="38"/>
        <v>OK</v>
      </c>
      <c r="AK146" s="146" t="str">
        <f t="shared" si="38"/>
        <v>OK</v>
      </c>
      <c r="AL146" s="147" t="str">
        <f t="shared" si="38"/>
        <v>OK</v>
      </c>
    </row>
    <row r="147" spans="1:38" ht="14.25" outlineLevel="2">
      <c r="A147" s="36"/>
      <c r="B147" s="139"/>
      <c r="C147" s="140" t="s">
        <v>252</v>
      </c>
      <c r="D147" s="154" t="s">
        <v>253</v>
      </c>
      <c r="E147" s="142" t="s">
        <v>15</v>
      </c>
      <c r="F147" s="143" t="s">
        <v>15</v>
      </c>
      <c r="G147" s="143" t="s">
        <v>15</v>
      </c>
      <c r="H147" s="144" t="s">
        <v>15</v>
      </c>
      <c r="I147" s="145" t="str">
        <f aca="true" t="shared" si="39" ref="I147:AL147">IF(I79&gt;=I80,"OK","BŁĄD")</f>
        <v>OK</v>
      </c>
      <c r="J147" s="146" t="str">
        <f t="shared" si="39"/>
        <v>OK</v>
      </c>
      <c r="K147" s="146" t="str">
        <f t="shared" si="39"/>
        <v>OK</v>
      </c>
      <c r="L147" s="146" t="str">
        <f t="shared" si="39"/>
        <v>OK</v>
      </c>
      <c r="M147" s="146" t="str">
        <f t="shared" si="39"/>
        <v>OK</v>
      </c>
      <c r="N147" s="146" t="str">
        <f t="shared" si="39"/>
        <v>OK</v>
      </c>
      <c r="O147" s="146" t="str">
        <f t="shared" si="39"/>
        <v>OK</v>
      </c>
      <c r="P147" s="146" t="str">
        <f t="shared" si="39"/>
        <v>OK</v>
      </c>
      <c r="Q147" s="146" t="str">
        <f t="shared" si="39"/>
        <v>OK</v>
      </c>
      <c r="R147" s="146" t="str">
        <f t="shared" si="39"/>
        <v>OK</v>
      </c>
      <c r="S147" s="146" t="str">
        <f t="shared" si="39"/>
        <v>OK</v>
      </c>
      <c r="T147" s="146" t="str">
        <f t="shared" si="39"/>
        <v>OK</v>
      </c>
      <c r="U147" s="146" t="str">
        <f t="shared" si="39"/>
        <v>OK</v>
      </c>
      <c r="V147" s="146" t="str">
        <f t="shared" si="39"/>
        <v>OK</v>
      </c>
      <c r="W147" s="146" t="str">
        <f t="shared" si="39"/>
        <v>OK</v>
      </c>
      <c r="X147" s="146" t="str">
        <f t="shared" si="39"/>
        <v>OK</v>
      </c>
      <c r="Y147" s="146" t="str">
        <f t="shared" si="39"/>
        <v>OK</v>
      </c>
      <c r="Z147" s="146" t="str">
        <f t="shared" si="39"/>
        <v>OK</v>
      </c>
      <c r="AA147" s="146" t="str">
        <f t="shared" si="39"/>
        <v>OK</v>
      </c>
      <c r="AB147" s="146" t="str">
        <f t="shared" si="39"/>
        <v>OK</v>
      </c>
      <c r="AC147" s="146" t="str">
        <f t="shared" si="39"/>
        <v>OK</v>
      </c>
      <c r="AD147" s="146" t="str">
        <f t="shared" si="39"/>
        <v>OK</v>
      </c>
      <c r="AE147" s="146" t="str">
        <f t="shared" si="39"/>
        <v>OK</v>
      </c>
      <c r="AF147" s="146" t="str">
        <f t="shared" si="39"/>
        <v>OK</v>
      </c>
      <c r="AG147" s="146" t="str">
        <f t="shared" si="39"/>
        <v>OK</v>
      </c>
      <c r="AH147" s="146" t="str">
        <f t="shared" si="39"/>
        <v>OK</v>
      </c>
      <c r="AI147" s="146" t="str">
        <f t="shared" si="39"/>
        <v>OK</v>
      </c>
      <c r="AJ147" s="146" t="str">
        <f t="shared" si="39"/>
        <v>OK</v>
      </c>
      <c r="AK147" s="146" t="str">
        <f t="shared" si="39"/>
        <v>OK</v>
      </c>
      <c r="AL147" s="147" t="str">
        <f t="shared" si="39"/>
        <v>OK</v>
      </c>
    </row>
    <row r="148" spans="1:38" ht="14.25" outlineLevel="2">
      <c r="A148" s="36"/>
      <c r="B148" s="139"/>
      <c r="C148" s="140" t="s">
        <v>254</v>
      </c>
      <c r="D148" s="154" t="s">
        <v>255</v>
      </c>
      <c r="E148" s="142" t="s">
        <v>15</v>
      </c>
      <c r="F148" s="143" t="s">
        <v>15</v>
      </c>
      <c r="G148" s="143" t="s">
        <v>15</v>
      </c>
      <c r="H148" s="144" t="s">
        <v>15</v>
      </c>
      <c r="I148" s="145" t="str">
        <f aca="true" t="shared" si="40" ref="I148:AL148">IF(I81&gt;=I82,"OK","BŁĄD")</f>
        <v>OK</v>
      </c>
      <c r="J148" s="146" t="str">
        <f t="shared" si="40"/>
        <v>OK</v>
      </c>
      <c r="K148" s="146" t="str">
        <f t="shared" si="40"/>
        <v>OK</v>
      </c>
      <c r="L148" s="146" t="str">
        <f t="shared" si="40"/>
        <v>OK</v>
      </c>
      <c r="M148" s="146" t="str">
        <f t="shared" si="40"/>
        <v>OK</v>
      </c>
      <c r="N148" s="146" t="str">
        <f t="shared" si="40"/>
        <v>OK</v>
      </c>
      <c r="O148" s="146" t="str">
        <f t="shared" si="40"/>
        <v>OK</v>
      </c>
      <c r="P148" s="146" t="str">
        <f t="shared" si="40"/>
        <v>OK</v>
      </c>
      <c r="Q148" s="146" t="str">
        <f t="shared" si="40"/>
        <v>OK</v>
      </c>
      <c r="R148" s="146" t="str">
        <f t="shared" si="40"/>
        <v>OK</v>
      </c>
      <c r="S148" s="146" t="str">
        <f t="shared" si="40"/>
        <v>OK</v>
      </c>
      <c r="T148" s="146" t="str">
        <f t="shared" si="40"/>
        <v>OK</v>
      </c>
      <c r="U148" s="146" t="str">
        <f t="shared" si="40"/>
        <v>OK</v>
      </c>
      <c r="V148" s="146" t="str">
        <f t="shared" si="40"/>
        <v>OK</v>
      </c>
      <c r="W148" s="146" t="str">
        <f t="shared" si="40"/>
        <v>OK</v>
      </c>
      <c r="X148" s="146" t="str">
        <f t="shared" si="40"/>
        <v>OK</v>
      </c>
      <c r="Y148" s="146" t="str">
        <f t="shared" si="40"/>
        <v>OK</v>
      </c>
      <c r="Z148" s="146" t="str">
        <f t="shared" si="40"/>
        <v>OK</v>
      </c>
      <c r="AA148" s="146" t="str">
        <f t="shared" si="40"/>
        <v>OK</v>
      </c>
      <c r="AB148" s="146" t="str">
        <f t="shared" si="40"/>
        <v>OK</v>
      </c>
      <c r="AC148" s="146" t="str">
        <f t="shared" si="40"/>
        <v>OK</v>
      </c>
      <c r="AD148" s="146" t="str">
        <f t="shared" si="40"/>
        <v>OK</v>
      </c>
      <c r="AE148" s="146" t="str">
        <f t="shared" si="40"/>
        <v>OK</v>
      </c>
      <c r="AF148" s="146" t="str">
        <f t="shared" si="40"/>
        <v>OK</v>
      </c>
      <c r="AG148" s="146" t="str">
        <f t="shared" si="40"/>
        <v>OK</v>
      </c>
      <c r="AH148" s="146" t="str">
        <f t="shared" si="40"/>
        <v>OK</v>
      </c>
      <c r="AI148" s="146" t="str">
        <f t="shared" si="40"/>
        <v>OK</v>
      </c>
      <c r="AJ148" s="146" t="str">
        <f t="shared" si="40"/>
        <v>OK</v>
      </c>
      <c r="AK148" s="146" t="str">
        <f t="shared" si="40"/>
        <v>OK</v>
      </c>
      <c r="AL148" s="147" t="str">
        <f t="shared" si="40"/>
        <v>OK</v>
      </c>
    </row>
    <row r="149" spans="1:38" ht="14.25" outlineLevel="2">
      <c r="A149" s="36"/>
      <c r="B149" s="139"/>
      <c r="C149" s="140" t="s">
        <v>256</v>
      </c>
      <c r="D149" s="154" t="s">
        <v>257</v>
      </c>
      <c r="E149" s="142" t="s">
        <v>15</v>
      </c>
      <c r="F149" s="143" t="s">
        <v>15</v>
      </c>
      <c r="G149" s="143" t="s">
        <v>15</v>
      </c>
      <c r="H149" s="144" t="s">
        <v>15</v>
      </c>
      <c r="I149" s="145" t="str">
        <f aca="true" t="shared" si="41" ref="I149:AL149">IF(I82&gt;=I83,"OK","BŁĄD")</f>
        <v>OK</v>
      </c>
      <c r="J149" s="146" t="str">
        <f t="shared" si="41"/>
        <v>OK</v>
      </c>
      <c r="K149" s="146" t="str">
        <f t="shared" si="41"/>
        <v>OK</v>
      </c>
      <c r="L149" s="146" t="str">
        <f t="shared" si="41"/>
        <v>OK</v>
      </c>
      <c r="M149" s="146" t="str">
        <f t="shared" si="41"/>
        <v>OK</v>
      </c>
      <c r="N149" s="146" t="str">
        <f t="shared" si="41"/>
        <v>OK</v>
      </c>
      <c r="O149" s="146" t="str">
        <f t="shared" si="41"/>
        <v>OK</v>
      </c>
      <c r="P149" s="146" t="str">
        <f t="shared" si="41"/>
        <v>OK</v>
      </c>
      <c r="Q149" s="146" t="str">
        <f t="shared" si="41"/>
        <v>OK</v>
      </c>
      <c r="R149" s="146" t="str">
        <f t="shared" si="41"/>
        <v>OK</v>
      </c>
      <c r="S149" s="146" t="str">
        <f t="shared" si="41"/>
        <v>OK</v>
      </c>
      <c r="T149" s="146" t="str">
        <f t="shared" si="41"/>
        <v>OK</v>
      </c>
      <c r="U149" s="146" t="str">
        <f t="shared" si="41"/>
        <v>OK</v>
      </c>
      <c r="V149" s="146" t="str">
        <f t="shared" si="41"/>
        <v>OK</v>
      </c>
      <c r="W149" s="146" t="str">
        <f t="shared" si="41"/>
        <v>OK</v>
      </c>
      <c r="X149" s="146" t="str">
        <f t="shared" si="41"/>
        <v>OK</v>
      </c>
      <c r="Y149" s="146" t="str">
        <f t="shared" si="41"/>
        <v>OK</v>
      </c>
      <c r="Z149" s="146" t="str">
        <f t="shared" si="41"/>
        <v>OK</v>
      </c>
      <c r="AA149" s="146" t="str">
        <f t="shared" si="41"/>
        <v>OK</v>
      </c>
      <c r="AB149" s="146" t="str">
        <f t="shared" si="41"/>
        <v>OK</v>
      </c>
      <c r="AC149" s="146" t="str">
        <f t="shared" si="41"/>
        <v>OK</v>
      </c>
      <c r="AD149" s="146" t="str">
        <f t="shared" si="41"/>
        <v>OK</v>
      </c>
      <c r="AE149" s="146" t="str">
        <f t="shared" si="41"/>
        <v>OK</v>
      </c>
      <c r="AF149" s="146" t="str">
        <f t="shared" si="41"/>
        <v>OK</v>
      </c>
      <c r="AG149" s="146" t="str">
        <f t="shared" si="41"/>
        <v>OK</v>
      </c>
      <c r="AH149" s="146" t="str">
        <f t="shared" si="41"/>
        <v>OK</v>
      </c>
      <c r="AI149" s="146" t="str">
        <f t="shared" si="41"/>
        <v>OK</v>
      </c>
      <c r="AJ149" s="146" t="str">
        <f t="shared" si="41"/>
        <v>OK</v>
      </c>
      <c r="AK149" s="146" t="str">
        <f t="shared" si="41"/>
        <v>OK</v>
      </c>
      <c r="AL149" s="147" t="str">
        <f t="shared" si="41"/>
        <v>OK</v>
      </c>
    </row>
    <row r="150" spans="1:38" ht="14.25" outlineLevel="2">
      <c r="A150" s="36"/>
      <c r="B150" s="139"/>
      <c r="C150" s="140" t="s">
        <v>258</v>
      </c>
      <c r="D150" s="154" t="s">
        <v>259</v>
      </c>
      <c r="E150" s="142" t="s">
        <v>15</v>
      </c>
      <c r="F150" s="143" t="s">
        <v>15</v>
      </c>
      <c r="G150" s="143" t="s">
        <v>15</v>
      </c>
      <c r="H150" s="144" t="s">
        <v>15</v>
      </c>
      <c r="I150" s="145" t="str">
        <f aca="true" t="shared" si="42" ref="I150:AL150">IF(I84&gt;=I85,"OK","BŁĄD")</f>
        <v>OK</v>
      </c>
      <c r="J150" s="146" t="str">
        <f t="shared" si="42"/>
        <v>OK</v>
      </c>
      <c r="K150" s="146" t="str">
        <f t="shared" si="42"/>
        <v>OK</v>
      </c>
      <c r="L150" s="146" t="str">
        <f t="shared" si="42"/>
        <v>OK</v>
      </c>
      <c r="M150" s="146" t="str">
        <f t="shared" si="42"/>
        <v>OK</v>
      </c>
      <c r="N150" s="146" t="str">
        <f t="shared" si="42"/>
        <v>OK</v>
      </c>
      <c r="O150" s="146" t="str">
        <f t="shared" si="42"/>
        <v>OK</v>
      </c>
      <c r="P150" s="146" t="str">
        <f t="shared" si="42"/>
        <v>OK</v>
      </c>
      <c r="Q150" s="146" t="str">
        <f t="shared" si="42"/>
        <v>OK</v>
      </c>
      <c r="R150" s="146" t="str">
        <f t="shared" si="42"/>
        <v>OK</v>
      </c>
      <c r="S150" s="146" t="str">
        <f t="shared" si="42"/>
        <v>OK</v>
      </c>
      <c r="T150" s="146" t="str">
        <f t="shared" si="42"/>
        <v>OK</v>
      </c>
      <c r="U150" s="146" t="str">
        <f t="shared" si="42"/>
        <v>OK</v>
      </c>
      <c r="V150" s="146" t="str">
        <f t="shared" si="42"/>
        <v>OK</v>
      </c>
      <c r="W150" s="146" t="str">
        <f t="shared" si="42"/>
        <v>OK</v>
      </c>
      <c r="X150" s="146" t="str">
        <f t="shared" si="42"/>
        <v>OK</v>
      </c>
      <c r="Y150" s="146" t="str">
        <f t="shared" si="42"/>
        <v>OK</v>
      </c>
      <c r="Z150" s="146" t="str">
        <f t="shared" si="42"/>
        <v>OK</v>
      </c>
      <c r="AA150" s="146" t="str">
        <f t="shared" si="42"/>
        <v>OK</v>
      </c>
      <c r="AB150" s="146" t="str">
        <f t="shared" si="42"/>
        <v>OK</v>
      </c>
      <c r="AC150" s="146" t="str">
        <f t="shared" si="42"/>
        <v>OK</v>
      </c>
      <c r="AD150" s="146" t="str">
        <f t="shared" si="42"/>
        <v>OK</v>
      </c>
      <c r="AE150" s="146" t="str">
        <f t="shared" si="42"/>
        <v>OK</v>
      </c>
      <c r="AF150" s="146" t="str">
        <f t="shared" si="42"/>
        <v>OK</v>
      </c>
      <c r="AG150" s="146" t="str">
        <f t="shared" si="42"/>
        <v>OK</v>
      </c>
      <c r="AH150" s="146" t="str">
        <f t="shared" si="42"/>
        <v>OK</v>
      </c>
      <c r="AI150" s="146" t="str">
        <f t="shared" si="42"/>
        <v>OK</v>
      </c>
      <c r="AJ150" s="146" t="str">
        <f t="shared" si="42"/>
        <v>OK</v>
      </c>
      <c r="AK150" s="146" t="str">
        <f t="shared" si="42"/>
        <v>OK</v>
      </c>
      <c r="AL150" s="147" t="str">
        <f t="shared" si="42"/>
        <v>OK</v>
      </c>
    </row>
    <row r="151" spans="1:38" ht="14.25" outlineLevel="2">
      <c r="A151" s="36"/>
      <c r="B151" s="139"/>
      <c r="C151" s="140" t="s">
        <v>260</v>
      </c>
      <c r="D151" s="154" t="s">
        <v>261</v>
      </c>
      <c r="E151" s="142" t="s">
        <v>15</v>
      </c>
      <c r="F151" s="143" t="s">
        <v>15</v>
      </c>
      <c r="G151" s="143" t="s">
        <v>15</v>
      </c>
      <c r="H151" s="144" t="s">
        <v>15</v>
      </c>
      <c r="I151" s="145" t="str">
        <f aca="true" t="shared" si="43" ref="I151:AL151">IF(I84&gt;=I86,"OK","BŁĄD")</f>
        <v>OK</v>
      </c>
      <c r="J151" s="146" t="str">
        <f t="shared" si="43"/>
        <v>OK</v>
      </c>
      <c r="K151" s="146" t="str">
        <f t="shared" si="43"/>
        <v>OK</v>
      </c>
      <c r="L151" s="146" t="str">
        <f t="shared" si="43"/>
        <v>OK</v>
      </c>
      <c r="M151" s="146" t="str">
        <f t="shared" si="43"/>
        <v>OK</v>
      </c>
      <c r="N151" s="146" t="str">
        <f t="shared" si="43"/>
        <v>OK</v>
      </c>
      <c r="O151" s="146" t="str">
        <f t="shared" si="43"/>
        <v>OK</v>
      </c>
      <c r="P151" s="146" t="str">
        <f t="shared" si="43"/>
        <v>OK</v>
      </c>
      <c r="Q151" s="146" t="str">
        <f t="shared" si="43"/>
        <v>OK</v>
      </c>
      <c r="R151" s="146" t="str">
        <f t="shared" si="43"/>
        <v>OK</v>
      </c>
      <c r="S151" s="146" t="str">
        <f t="shared" si="43"/>
        <v>OK</v>
      </c>
      <c r="T151" s="146" t="str">
        <f t="shared" si="43"/>
        <v>OK</v>
      </c>
      <c r="U151" s="146" t="str">
        <f t="shared" si="43"/>
        <v>OK</v>
      </c>
      <c r="V151" s="146" t="str">
        <f t="shared" si="43"/>
        <v>OK</v>
      </c>
      <c r="W151" s="146" t="str">
        <f t="shared" si="43"/>
        <v>OK</v>
      </c>
      <c r="X151" s="146" t="str">
        <f t="shared" si="43"/>
        <v>OK</v>
      </c>
      <c r="Y151" s="146" t="str">
        <f t="shared" si="43"/>
        <v>OK</v>
      </c>
      <c r="Z151" s="146" t="str">
        <f t="shared" si="43"/>
        <v>OK</v>
      </c>
      <c r="AA151" s="146" t="str">
        <f t="shared" si="43"/>
        <v>OK</v>
      </c>
      <c r="AB151" s="146" t="str">
        <f t="shared" si="43"/>
        <v>OK</v>
      </c>
      <c r="AC151" s="146" t="str">
        <f t="shared" si="43"/>
        <v>OK</v>
      </c>
      <c r="AD151" s="146" t="str">
        <f t="shared" si="43"/>
        <v>OK</v>
      </c>
      <c r="AE151" s="146" t="str">
        <f t="shared" si="43"/>
        <v>OK</v>
      </c>
      <c r="AF151" s="146" t="str">
        <f t="shared" si="43"/>
        <v>OK</v>
      </c>
      <c r="AG151" s="146" t="str">
        <f t="shared" si="43"/>
        <v>OK</v>
      </c>
      <c r="AH151" s="146" t="str">
        <f t="shared" si="43"/>
        <v>OK</v>
      </c>
      <c r="AI151" s="146" t="str">
        <f t="shared" si="43"/>
        <v>OK</v>
      </c>
      <c r="AJ151" s="146" t="str">
        <f t="shared" si="43"/>
        <v>OK</v>
      </c>
      <c r="AK151" s="146" t="str">
        <f t="shared" si="43"/>
        <v>OK</v>
      </c>
      <c r="AL151" s="147" t="str">
        <f t="shared" si="43"/>
        <v>OK</v>
      </c>
    </row>
    <row r="152" spans="1:38" ht="14.25" outlineLevel="2">
      <c r="A152" s="36"/>
      <c r="B152" s="139"/>
      <c r="C152" s="140" t="s">
        <v>262</v>
      </c>
      <c r="D152" s="154" t="s">
        <v>263</v>
      </c>
      <c r="E152" s="142" t="s">
        <v>15</v>
      </c>
      <c r="F152" s="143" t="s">
        <v>15</v>
      </c>
      <c r="G152" s="143" t="s">
        <v>15</v>
      </c>
      <c r="H152" s="144" t="s">
        <v>15</v>
      </c>
      <c r="I152" s="145" t="str">
        <f aca="true" t="shared" si="44" ref="I152:AL152">IF(I87&gt;=I88,"OK","BŁĄD")</f>
        <v>OK</v>
      </c>
      <c r="J152" s="146" t="str">
        <f t="shared" si="44"/>
        <v>OK</v>
      </c>
      <c r="K152" s="146" t="str">
        <f t="shared" si="44"/>
        <v>OK</v>
      </c>
      <c r="L152" s="146" t="str">
        <f t="shared" si="44"/>
        <v>OK</v>
      </c>
      <c r="M152" s="146" t="str">
        <f t="shared" si="44"/>
        <v>OK</v>
      </c>
      <c r="N152" s="146" t="str">
        <f t="shared" si="44"/>
        <v>OK</v>
      </c>
      <c r="O152" s="146" t="str">
        <f t="shared" si="44"/>
        <v>OK</v>
      </c>
      <c r="P152" s="146" t="str">
        <f t="shared" si="44"/>
        <v>OK</v>
      </c>
      <c r="Q152" s="146" t="str">
        <f t="shared" si="44"/>
        <v>OK</v>
      </c>
      <c r="R152" s="146" t="str">
        <f t="shared" si="44"/>
        <v>OK</v>
      </c>
      <c r="S152" s="146" t="str">
        <f t="shared" si="44"/>
        <v>OK</v>
      </c>
      <c r="T152" s="146" t="str">
        <f t="shared" si="44"/>
        <v>OK</v>
      </c>
      <c r="U152" s="146" t="str">
        <f t="shared" si="44"/>
        <v>OK</v>
      </c>
      <c r="V152" s="146" t="str">
        <f t="shared" si="44"/>
        <v>OK</v>
      </c>
      <c r="W152" s="146" t="str">
        <f t="shared" si="44"/>
        <v>OK</v>
      </c>
      <c r="X152" s="146" t="str">
        <f t="shared" si="44"/>
        <v>OK</v>
      </c>
      <c r="Y152" s="146" t="str">
        <f t="shared" si="44"/>
        <v>OK</v>
      </c>
      <c r="Z152" s="146" t="str">
        <f t="shared" si="44"/>
        <v>OK</v>
      </c>
      <c r="AA152" s="146" t="str">
        <f t="shared" si="44"/>
        <v>OK</v>
      </c>
      <c r="AB152" s="146" t="str">
        <f t="shared" si="44"/>
        <v>OK</v>
      </c>
      <c r="AC152" s="146" t="str">
        <f t="shared" si="44"/>
        <v>OK</v>
      </c>
      <c r="AD152" s="146" t="str">
        <f t="shared" si="44"/>
        <v>OK</v>
      </c>
      <c r="AE152" s="146" t="str">
        <f t="shared" si="44"/>
        <v>OK</v>
      </c>
      <c r="AF152" s="146" t="str">
        <f t="shared" si="44"/>
        <v>OK</v>
      </c>
      <c r="AG152" s="146" t="str">
        <f t="shared" si="44"/>
        <v>OK</v>
      </c>
      <c r="AH152" s="146" t="str">
        <f t="shared" si="44"/>
        <v>OK</v>
      </c>
      <c r="AI152" s="146" t="str">
        <f t="shared" si="44"/>
        <v>OK</v>
      </c>
      <c r="AJ152" s="146" t="str">
        <f t="shared" si="44"/>
        <v>OK</v>
      </c>
      <c r="AK152" s="146" t="str">
        <f t="shared" si="44"/>
        <v>OK</v>
      </c>
      <c r="AL152" s="147" t="str">
        <f t="shared" si="44"/>
        <v>OK</v>
      </c>
    </row>
    <row r="153" spans="1:38" ht="14.25" outlineLevel="2">
      <c r="A153" s="36"/>
      <c r="B153" s="139"/>
      <c r="C153" s="140" t="s">
        <v>264</v>
      </c>
      <c r="D153" s="154" t="s">
        <v>265</v>
      </c>
      <c r="E153" s="142" t="s">
        <v>15</v>
      </c>
      <c r="F153" s="143" t="s">
        <v>15</v>
      </c>
      <c r="G153" s="143" t="s">
        <v>15</v>
      </c>
      <c r="H153" s="144" t="s">
        <v>15</v>
      </c>
      <c r="I153" s="145" t="str">
        <f aca="true" t="shared" si="45" ref="I153:AL153">IF(I87&gt;=I89,"OK","BŁĄD")</f>
        <v>OK</v>
      </c>
      <c r="J153" s="146" t="str">
        <f t="shared" si="45"/>
        <v>OK</v>
      </c>
      <c r="K153" s="146" t="str">
        <f t="shared" si="45"/>
        <v>OK</v>
      </c>
      <c r="L153" s="146" t="str">
        <f t="shared" si="45"/>
        <v>OK</v>
      </c>
      <c r="M153" s="146" t="str">
        <f t="shared" si="45"/>
        <v>OK</v>
      </c>
      <c r="N153" s="146" t="str">
        <f t="shared" si="45"/>
        <v>OK</v>
      </c>
      <c r="O153" s="146" t="str">
        <f t="shared" si="45"/>
        <v>OK</v>
      </c>
      <c r="P153" s="146" t="str">
        <f t="shared" si="45"/>
        <v>OK</v>
      </c>
      <c r="Q153" s="146" t="str">
        <f t="shared" si="45"/>
        <v>OK</v>
      </c>
      <c r="R153" s="146" t="str">
        <f t="shared" si="45"/>
        <v>OK</v>
      </c>
      <c r="S153" s="146" t="str">
        <f t="shared" si="45"/>
        <v>OK</v>
      </c>
      <c r="T153" s="146" t="str">
        <f t="shared" si="45"/>
        <v>OK</v>
      </c>
      <c r="U153" s="146" t="str">
        <f t="shared" si="45"/>
        <v>OK</v>
      </c>
      <c r="V153" s="146" t="str">
        <f t="shared" si="45"/>
        <v>OK</v>
      </c>
      <c r="W153" s="146" t="str">
        <f t="shared" si="45"/>
        <v>OK</v>
      </c>
      <c r="X153" s="146" t="str">
        <f t="shared" si="45"/>
        <v>OK</v>
      </c>
      <c r="Y153" s="146" t="str">
        <f t="shared" si="45"/>
        <v>OK</v>
      </c>
      <c r="Z153" s="146" t="str">
        <f t="shared" si="45"/>
        <v>OK</v>
      </c>
      <c r="AA153" s="146" t="str">
        <f t="shared" si="45"/>
        <v>OK</v>
      </c>
      <c r="AB153" s="146" t="str">
        <f t="shared" si="45"/>
        <v>OK</v>
      </c>
      <c r="AC153" s="146" t="str">
        <f t="shared" si="45"/>
        <v>OK</v>
      </c>
      <c r="AD153" s="146" t="str">
        <f t="shared" si="45"/>
        <v>OK</v>
      </c>
      <c r="AE153" s="146" t="str">
        <f t="shared" si="45"/>
        <v>OK</v>
      </c>
      <c r="AF153" s="146" t="str">
        <f t="shared" si="45"/>
        <v>OK</v>
      </c>
      <c r="AG153" s="146" t="str">
        <f t="shared" si="45"/>
        <v>OK</v>
      </c>
      <c r="AH153" s="146" t="str">
        <f t="shared" si="45"/>
        <v>OK</v>
      </c>
      <c r="AI153" s="146" t="str">
        <f t="shared" si="45"/>
        <v>OK</v>
      </c>
      <c r="AJ153" s="146" t="str">
        <f t="shared" si="45"/>
        <v>OK</v>
      </c>
      <c r="AK153" s="146" t="str">
        <f t="shared" si="45"/>
        <v>OK</v>
      </c>
      <c r="AL153" s="147" t="str">
        <f t="shared" si="45"/>
        <v>OK</v>
      </c>
    </row>
    <row r="154" spans="1:38" ht="14.25" outlineLevel="2">
      <c r="A154" s="36"/>
      <c r="B154" s="139"/>
      <c r="C154" s="140" t="s">
        <v>262</v>
      </c>
      <c r="D154" s="154" t="s">
        <v>266</v>
      </c>
      <c r="E154" s="142" t="s">
        <v>15</v>
      </c>
      <c r="F154" s="143" t="s">
        <v>15</v>
      </c>
      <c r="G154" s="143" t="s">
        <v>15</v>
      </c>
      <c r="H154" s="144" t="s">
        <v>15</v>
      </c>
      <c r="I154" s="145" t="str">
        <f aca="true" t="shared" si="46" ref="I154:AL154">IF(I90&gt;=I91,"OK","BŁĄD")</f>
        <v>OK</v>
      </c>
      <c r="J154" s="146" t="str">
        <f t="shared" si="46"/>
        <v>OK</v>
      </c>
      <c r="K154" s="146" t="str">
        <f t="shared" si="46"/>
        <v>OK</v>
      </c>
      <c r="L154" s="146" t="str">
        <f t="shared" si="46"/>
        <v>OK</v>
      </c>
      <c r="M154" s="146" t="str">
        <f t="shared" si="46"/>
        <v>OK</v>
      </c>
      <c r="N154" s="146" t="str">
        <f t="shared" si="46"/>
        <v>OK</v>
      </c>
      <c r="O154" s="146" t="str">
        <f t="shared" si="46"/>
        <v>OK</v>
      </c>
      <c r="P154" s="146" t="str">
        <f t="shared" si="46"/>
        <v>OK</v>
      </c>
      <c r="Q154" s="146" t="str">
        <f t="shared" si="46"/>
        <v>OK</v>
      </c>
      <c r="R154" s="146" t="str">
        <f t="shared" si="46"/>
        <v>OK</v>
      </c>
      <c r="S154" s="146" t="str">
        <f t="shared" si="46"/>
        <v>OK</v>
      </c>
      <c r="T154" s="146" t="str">
        <f t="shared" si="46"/>
        <v>OK</v>
      </c>
      <c r="U154" s="146" t="str">
        <f t="shared" si="46"/>
        <v>OK</v>
      </c>
      <c r="V154" s="146" t="str">
        <f t="shared" si="46"/>
        <v>OK</v>
      </c>
      <c r="W154" s="146" t="str">
        <f t="shared" si="46"/>
        <v>OK</v>
      </c>
      <c r="X154" s="146" t="str">
        <f t="shared" si="46"/>
        <v>OK</v>
      </c>
      <c r="Y154" s="146" t="str">
        <f t="shared" si="46"/>
        <v>OK</v>
      </c>
      <c r="Z154" s="146" t="str">
        <f t="shared" si="46"/>
        <v>OK</v>
      </c>
      <c r="AA154" s="146" t="str">
        <f t="shared" si="46"/>
        <v>OK</v>
      </c>
      <c r="AB154" s="146" t="str">
        <f t="shared" si="46"/>
        <v>OK</v>
      </c>
      <c r="AC154" s="146" t="str">
        <f t="shared" si="46"/>
        <v>OK</v>
      </c>
      <c r="AD154" s="146" t="str">
        <f t="shared" si="46"/>
        <v>OK</v>
      </c>
      <c r="AE154" s="146" t="str">
        <f t="shared" si="46"/>
        <v>OK</v>
      </c>
      <c r="AF154" s="146" t="str">
        <f t="shared" si="46"/>
        <v>OK</v>
      </c>
      <c r="AG154" s="146" t="str">
        <f t="shared" si="46"/>
        <v>OK</v>
      </c>
      <c r="AH154" s="146" t="str">
        <f t="shared" si="46"/>
        <v>OK</v>
      </c>
      <c r="AI154" s="146" t="str">
        <f t="shared" si="46"/>
        <v>OK</v>
      </c>
      <c r="AJ154" s="146" t="str">
        <f t="shared" si="46"/>
        <v>OK</v>
      </c>
      <c r="AK154" s="146" t="str">
        <f t="shared" si="46"/>
        <v>OK</v>
      </c>
      <c r="AL154" s="147" t="str">
        <f t="shared" si="46"/>
        <v>OK</v>
      </c>
    </row>
    <row r="155" spans="1:38" ht="14.25" outlineLevel="2">
      <c r="A155" s="36"/>
      <c r="B155" s="139"/>
      <c r="C155" s="140" t="s">
        <v>262</v>
      </c>
      <c r="D155" s="154" t="s">
        <v>267</v>
      </c>
      <c r="E155" s="142" t="s">
        <v>15</v>
      </c>
      <c r="F155" s="143" t="s">
        <v>15</v>
      </c>
      <c r="G155" s="143" t="s">
        <v>15</v>
      </c>
      <c r="H155" s="144" t="s">
        <v>15</v>
      </c>
      <c r="I155" s="145" t="str">
        <f aca="true" t="shared" si="47" ref="I155:AL155">IF(I92&gt;=I93,"OK","BŁĄD")</f>
        <v>OK</v>
      </c>
      <c r="J155" s="146" t="str">
        <f t="shared" si="47"/>
        <v>OK</v>
      </c>
      <c r="K155" s="146" t="str">
        <f t="shared" si="47"/>
        <v>OK</v>
      </c>
      <c r="L155" s="146" t="str">
        <f t="shared" si="47"/>
        <v>OK</v>
      </c>
      <c r="M155" s="146" t="str">
        <f t="shared" si="47"/>
        <v>OK</v>
      </c>
      <c r="N155" s="146" t="str">
        <f t="shared" si="47"/>
        <v>OK</v>
      </c>
      <c r="O155" s="146" t="str">
        <f t="shared" si="47"/>
        <v>OK</v>
      </c>
      <c r="P155" s="146" t="str">
        <f t="shared" si="47"/>
        <v>OK</v>
      </c>
      <c r="Q155" s="146" t="str">
        <f t="shared" si="47"/>
        <v>OK</v>
      </c>
      <c r="R155" s="146" t="str">
        <f t="shared" si="47"/>
        <v>OK</v>
      </c>
      <c r="S155" s="146" t="str">
        <f t="shared" si="47"/>
        <v>OK</v>
      </c>
      <c r="T155" s="146" t="str">
        <f t="shared" si="47"/>
        <v>OK</v>
      </c>
      <c r="U155" s="146" t="str">
        <f t="shared" si="47"/>
        <v>OK</v>
      </c>
      <c r="V155" s="146" t="str">
        <f t="shared" si="47"/>
        <v>OK</v>
      </c>
      <c r="W155" s="146" t="str">
        <f t="shared" si="47"/>
        <v>OK</v>
      </c>
      <c r="X155" s="146" t="str">
        <f t="shared" si="47"/>
        <v>OK</v>
      </c>
      <c r="Y155" s="146" t="str">
        <f t="shared" si="47"/>
        <v>OK</v>
      </c>
      <c r="Z155" s="146" t="str">
        <f t="shared" si="47"/>
        <v>OK</v>
      </c>
      <c r="AA155" s="146" t="str">
        <f t="shared" si="47"/>
        <v>OK</v>
      </c>
      <c r="AB155" s="146" t="str">
        <f t="shared" si="47"/>
        <v>OK</v>
      </c>
      <c r="AC155" s="146" t="str">
        <f t="shared" si="47"/>
        <v>OK</v>
      </c>
      <c r="AD155" s="146" t="str">
        <f t="shared" si="47"/>
        <v>OK</v>
      </c>
      <c r="AE155" s="146" t="str">
        <f t="shared" si="47"/>
        <v>OK</v>
      </c>
      <c r="AF155" s="146" t="str">
        <f t="shared" si="47"/>
        <v>OK</v>
      </c>
      <c r="AG155" s="146" t="str">
        <f t="shared" si="47"/>
        <v>OK</v>
      </c>
      <c r="AH155" s="146" t="str">
        <f t="shared" si="47"/>
        <v>OK</v>
      </c>
      <c r="AI155" s="146" t="str">
        <f t="shared" si="47"/>
        <v>OK</v>
      </c>
      <c r="AJ155" s="146" t="str">
        <f t="shared" si="47"/>
        <v>OK</v>
      </c>
      <c r="AK155" s="146" t="str">
        <f t="shared" si="47"/>
        <v>OK</v>
      </c>
      <c r="AL155" s="147" t="str">
        <f t="shared" si="47"/>
        <v>OK</v>
      </c>
    </row>
    <row r="156" spans="1:38" ht="14.25" outlineLevel="2">
      <c r="A156" s="36"/>
      <c r="B156" s="139"/>
      <c r="C156" s="140" t="s">
        <v>262</v>
      </c>
      <c r="D156" s="154" t="s">
        <v>268</v>
      </c>
      <c r="E156" s="142" t="s">
        <v>15</v>
      </c>
      <c r="F156" s="143" t="s">
        <v>15</v>
      </c>
      <c r="G156" s="143" t="s">
        <v>15</v>
      </c>
      <c r="H156" s="144" t="s">
        <v>15</v>
      </c>
      <c r="I156" s="145" t="str">
        <f aca="true" t="shared" si="48" ref="I156:AL156">IF(I94&gt;=I95,"OK","BŁĄD")</f>
        <v>OK</v>
      </c>
      <c r="J156" s="146" t="str">
        <f t="shared" si="48"/>
        <v>OK</v>
      </c>
      <c r="K156" s="146" t="str">
        <f t="shared" si="48"/>
        <v>OK</v>
      </c>
      <c r="L156" s="146" t="str">
        <f t="shared" si="48"/>
        <v>OK</v>
      </c>
      <c r="M156" s="146" t="str">
        <f t="shared" si="48"/>
        <v>OK</v>
      </c>
      <c r="N156" s="146" t="str">
        <f t="shared" si="48"/>
        <v>OK</v>
      </c>
      <c r="O156" s="146" t="str">
        <f t="shared" si="48"/>
        <v>OK</v>
      </c>
      <c r="P156" s="146" t="str">
        <f t="shared" si="48"/>
        <v>OK</v>
      </c>
      <c r="Q156" s="146" t="str">
        <f t="shared" si="48"/>
        <v>OK</v>
      </c>
      <c r="R156" s="146" t="str">
        <f t="shared" si="48"/>
        <v>OK</v>
      </c>
      <c r="S156" s="146" t="str">
        <f t="shared" si="48"/>
        <v>OK</v>
      </c>
      <c r="T156" s="146" t="str">
        <f t="shared" si="48"/>
        <v>OK</v>
      </c>
      <c r="U156" s="146" t="str">
        <f t="shared" si="48"/>
        <v>OK</v>
      </c>
      <c r="V156" s="146" t="str">
        <f t="shared" si="48"/>
        <v>OK</v>
      </c>
      <c r="W156" s="146" t="str">
        <f t="shared" si="48"/>
        <v>OK</v>
      </c>
      <c r="X156" s="146" t="str">
        <f t="shared" si="48"/>
        <v>OK</v>
      </c>
      <c r="Y156" s="146" t="str">
        <f t="shared" si="48"/>
        <v>OK</v>
      </c>
      <c r="Z156" s="146" t="str">
        <f t="shared" si="48"/>
        <v>OK</v>
      </c>
      <c r="AA156" s="146" t="str">
        <f t="shared" si="48"/>
        <v>OK</v>
      </c>
      <c r="AB156" s="146" t="str">
        <f t="shared" si="48"/>
        <v>OK</v>
      </c>
      <c r="AC156" s="146" t="str">
        <f t="shared" si="48"/>
        <v>OK</v>
      </c>
      <c r="AD156" s="146" t="str">
        <f t="shared" si="48"/>
        <v>OK</v>
      </c>
      <c r="AE156" s="146" t="str">
        <f t="shared" si="48"/>
        <v>OK</v>
      </c>
      <c r="AF156" s="146" t="str">
        <f t="shared" si="48"/>
        <v>OK</v>
      </c>
      <c r="AG156" s="146" t="str">
        <f t="shared" si="48"/>
        <v>OK</v>
      </c>
      <c r="AH156" s="146" t="str">
        <f t="shared" si="48"/>
        <v>OK</v>
      </c>
      <c r="AI156" s="146" t="str">
        <f t="shared" si="48"/>
        <v>OK</v>
      </c>
      <c r="AJ156" s="146" t="str">
        <f t="shared" si="48"/>
        <v>OK</v>
      </c>
      <c r="AK156" s="146" t="str">
        <f t="shared" si="48"/>
        <v>OK</v>
      </c>
      <c r="AL156" s="147" t="str">
        <f t="shared" si="48"/>
        <v>OK</v>
      </c>
    </row>
    <row r="157" spans="1:38" ht="14.25" outlineLevel="2">
      <c r="A157" s="36"/>
      <c r="B157" s="139"/>
      <c r="C157" s="140" t="s">
        <v>262</v>
      </c>
      <c r="D157" s="154" t="s">
        <v>269</v>
      </c>
      <c r="E157" s="142" t="s">
        <v>15</v>
      </c>
      <c r="F157" s="143" t="s">
        <v>15</v>
      </c>
      <c r="G157" s="143" t="s">
        <v>15</v>
      </c>
      <c r="H157" s="144" t="s">
        <v>15</v>
      </c>
      <c r="I157" s="145" t="str">
        <f aca="true" t="shared" si="49" ref="I157:AL157">IF(I96&gt;=I97,"OK","BŁĄD")</f>
        <v>OK</v>
      </c>
      <c r="J157" s="146" t="str">
        <f t="shared" si="49"/>
        <v>OK</v>
      </c>
      <c r="K157" s="146" t="str">
        <f t="shared" si="49"/>
        <v>OK</v>
      </c>
      <c r="L157" s="146" t="str">
        <f t="shared" si="49"/>
        <v>OK</v>
      </c>
      <c r="M157" s="146" t="str">
        <f t="shared" si="49"/>
        <v>OK</v>
      </c>
      <c r="N157" s="146" t="str">
        <f t="shared" si="49"/>
        <v>OK</v>
      </c>
      <c r="O157" s="146" t="str">
        <f t="shared" si="49"/>
        <v>OK</v>
      </c>
      <c r="P157" s="146" t="str">
        <f t="shared" si="49"/>
        <v>OK</v>
      </c>
      <c r="Q157" s="146" t="str">
        <f t="shared" si="49"/>
        <v>OK</v>
      </c>
      <c r="R157" s="146" t="str">
        <f t="shared" si="49"/>
        <v>OK</v>
      </c>
      <c r="S157" s="146" t="str">
        <f t="shared" si="49"/>
        <v>OK</v>
      </c>
      <c r="T157" s="146" t="str">
        <f t="shared" si="49"/>
        <v>OK</v>
      </c>
      <c r="U157" s="146" t="str">
        <f t="shared" si="49"/>
        <v>OK</v>
      </c>
      <c r="V157" s="146" t="str">
        <f t="shared" si="49"/>
        <v>OK</v>
      </c>
      <c r="W157" s="146" t="str">
        <f t="shared" si="49"/>
        <v>OK</v>
      </c>
      <c r="X157" s="146" t="str">
        <f t="shared" si="49"/>
        <v>OK</v>
      </c>
      <c r="Y157" s="146" t="str">
        <f t="shared" si="49"/>
        <v>OK</v>
      </c>
      <c r="Z157" s="146" t="str">
        <f t="shared" si="49"/>
        <v>OK</v>
      </c>
      <c r="AA157" s="146" t="str">
        <f t="shared" si="49"/>
        <v>OK</v>
      </c>
      <c r="AB157" s="146" t="str">
        <f t="shared" si="49"/>
        <v>OK</v>
      </c>
      <c r="AC157" s="146" t="str">
        <f t="shared" si="49"/>
        <v>OK</v>
      </c>
      <c r="AD157" s="146" t="str">
        <f t="shared" si="49"/>
        <v>OK</v>
      </c>
      <c r="AE157" s="146" t="str">
        <f t="shared" si="49"/>
        <v>OK</v>
      </c>
      <c r="AF157" s="146" t="str">
        <f t="shared" si="49"/>
        <v>OK</v>
      </c>
      <c r="AG157" s="146" t="str">
        <f t="shared" si="49"/>
        <v>OK</v>
      </c>
      <c r="AH157" s="146" t="str">
        <f t="shared" si="49"/>
        <v>OK</v>
      </c>
      <c r="AI157" s="146" t="str">
        <f t="shared" si="49"/>
        <v>OK</v>
      </c>
      <c r="AJ157" s="146" t="str">
        <f t="shared" si="49"/>
        <v>OK</v>
      </c>
      <c r="AK157" s="146" t="str">
        <f t="shared" si="49"/>
        <v>OK</v>
      </c>
      <c r="AL157" s="147" t="str">
        <f t="shared" si="49"/>
        <v>OK</v>
      </c>
    </row>
    <row r="158" spans="1:38" ht="14.25" outlineLevel="2">
      <c r="A158" s="36"/>
      <c r="B158" s="139"/>
      <c r="C158" s="140" t="s">
        <v>270</v>
      </c>
      <c r="D158" s="154" t="s">
        <v>271</v>
      </c>
      <c r="E158" s="142" t="s">
        <v>15</v>
      </c>
      <c r="F158" s="143" t="s">
        <v>15</v>
      </c>
      <c r="G158" s="143" t="s">
        <v>15</v>
      </c>
      <c r="H158" s="144" t="s">
        <v>15</v>
      </c>
      <c r="I158" s="145" t="str">
        <f aca="true" t="shared" si="50" ref="I158:AL158">IF(I99&gt;=I101,"OK","BŁĄD")</f>
        <v>OK</v>
      </c>
      <c r="J158" s="146" t="str">
        <f t="shared" si="50"/>
        <v>OK</v>
      </c>
      <c r="K158" s="146" t="str">
        <f t="shared" si="50"/>
        <v>OK</v>
      </c>
      <c r="L158" s="146" t="str">
        <f t="shared" si="50"/>
        <v>OK</v>
      </c>
      <c r="M158" s="146" t="str">
        <f t="shared" si="50"/>
        <v>OK</v>
      </c>
      <c r="N158" s="146" t="str">
        <f t="shared" si="50"/>
        <v>OK</v>
      </c>
      <c r="O158" s="146" t="str">
        <f t="shared" si="50"/>
        <v>OK</v>
      </c>
      <c r="P158" s="146" t="str">
        <f t="shared" si="50"/>
        <v>OK</v>
      </c>
      <c r="Q158" s="146" t="str">
        <f t="shared" si="50"/>
        <v>OK</v>
      </c>
      <c r="R158" s="146" t="str">
        <f t="shared" si="50"/>
        <v>OK</v>
      </c>
      <c r="S158" s="146" t="str">
        <f t="shared" si="50"/>
        <v>OK</v>
      </c>
      <c r="T158" s="146" t="str">
        <f t="shared" si="50"/>
        <v>OK</v>
      </c>
      <c r="U158" s="146" t="str">
        <f t="shared" si="50"/>
        <v>OK</v>
      </c>
      <c r="V158" s="146" t="str">
        <f t="shared" si="50"/>
        <v>OK</v>
      </c>
      <c r="W158" s="146" t="str">
        <f t="shared" si="50"/>
        <v>OK</v>
      </c>
      <c r="X158" s="146" t="str">
        <f t="shared" si="50"/>
        <v>OK</v>
      </c>
      <c r="Y158" s="146" t="str">
        <f t="shared" si="50"/>
        <v>OK</v>
      </c>
      <c r="Z158" s="146" t="str">
        <f t="shared" si="50"/>
        <v>OK</v>
      </c>
      <c r="AA158" s="146" t="str">
        <f t="shared" si="50"/>
        <v>OK</v>
      </c>
      <c r="AB158" s="146" t="str">
        <f t="shared" si="50"/>
        <v>OK</v>
      </c>
      <c r="AC158" s="146" t="str">
        <f t="shared" si="50"/>
        <v>OK</v>
      </c>
      <c r="AD158" s="146" t="str">
        <f t="shared" si="50"/>
        <v>OK</v>
      </c>
      <c r="AE158" s="146" t="str">
        <f t="shared" si="50"/>
        <v>OK</v>
      </c>
      <c r="AF158" s="146" t="str">
        <f t="shared" si="50"/>
        <v>OK</v>
      </c>
      <c r="AG158" s="146" t="str">
        <f t="shared" si="50"/>
        <v>OK</v>
      </c>
      <c r="AH158" s="146" t="str">
        <f t="shared" si="50"/>
        <v>OK</v>
      </c>
      <c r="AI158" s="146" t="str">
        <f t="shared" si="50"/>
        <v>OK</v>
      </c>
      <c r="AJ158" s="146" t="str">
        <f t="shared" si="50"/>
        <v>OK</v>
      </c>
      <c r="AK158" s="146" t="str">
        <f t="shared" si="50"/>
        <v>OK</v>
      </c>
      <c r="AL158" s="147" t="str">
        <f t="shared" si="50"/>
        <v>OK</v>
      </c>
    </row>
    <row r="159" spans="1:38" ht="14.25" outlineLevel="2">
      <c r="A159" s="36"/>
      <c r="B159" s="139"/>
      <c r="C159" s="140" t="s">
        <v>272</v>
      </c>
      <c r="D159" s="154" t="s">
        <v>273</v>
      </c>
      <c r="E159" s="142" t="s">
        <v>15</v>
      </c>
      <c r="F159" s="143" t="s">
        <v>15</v>
      </c>
      <c r="G159" s="143" t="s">
        <v>15</v>
      </c>
      <c r="H159" s="144" t="s">
        <v>15</v>
      </c>
      <c r="I159" s="145" t="str">
        <f aca="true" t="shared" si="51" ref="I159:AL159">IF(I102&gt;=I28,"OK","BŁĄD")</f>
        <v>OK</v>
      </c>
      <c r="J159" s="146" t="str">
        <f t="shared" si="51"/>
        <v>OK</v>
      </c>
      <c r="K159" s="146" t="str">
        <f t="shared" si="51"/>
        <v>OK</v>
      </c>
      <c r="L159" s="146" t="str">
        <f t="shared" si="51"/>
        <v>OK</v>
      </c>
      <c r="M159" s="146" t="str">
        <f t="shared" si="51"/>
        <v>OK</v>
      </c>
      <c r="N159" s="146" t="str">
        <f t="shared" si="51"/>
        <v>OK</v>
      </c>
      <c r="O159" s="146" t="str">
        <f t="shared" si="51"/>
        <v>OK</v>
      </c>
      <c r="P159" s="146" t="str">
        <f t="shared" si="51"/>
        <v>OK</v>
      </c>
      <c r="Q159" s="146" t="str">
        <f t="shared" si="51"/>
        <v>OK</v>
      </c>
      <c r="R159" s="146" t="str">
        <f t="shared" si="51"/>
        <v>OK</v>
      </c>
      <c r="S159" s="146" t="str">
        <f t="shared" si="51"/>
        <v>OK</v>
      </c>
      <c r="T159" s="146" t="str">
        <f t="shared" si="51"/>
        <v>OK</v>
      </c>
      <c r="U159" s="146" t="str">
        <f t="shared" si="51"/>
        <v>OK</v>
      </c>
      <c r="V159" s="146" t="str">
        <f t="shared" si="51"/>
        <v>OK</v>
      </c>
      <c r="W159" s="146" t="str">
        <f t="shared" si="51"/>
        <v>OK</v>
      </c>
      <c r="X159" s="146" t="str">
        <f t="shared" si="51"/>
        <v>OK</v>
      </c>
      <c r="Y159" s="146" t="str">
        <f t="shared" si="51"/>
        <v>OK</v>
      </c>
      <c r="Z159" s="146" t="str">
        <f t="shared" si="51"/>
        <v>OK</v>
      </c>
      <c r="AA159" s="146" t="str">
        <f t="shared" si="51"/>
        <v>OK</v>
      </c>
      <c r="AB159" s="146" t="str">
        <f t="shared" si="51"/>
        <v>OK</v>
      </c>
      <c r="AC159" s="146" t="str">
        <f t="shared" si="51"/>
        <v>OK</v>
      </c>
      <c r="AD159" s="146" t="str">
        <f t="shared" si="51"/>
        <v>OK</v>
      </c>
      <c r="AE159" s="146" t="str">
        <f t="shared" si="51"/>
        <v>OK</v>
      </c>
      <c r="AF159" s="146" t="str">
        <f t="shared" si="51"/>
        <v>OK</v>
      </c>
      <c r="AG159" s="146" t="str">
        <f t="shared" si="51"/>
        <v>OK</v>
      </c>
      <c r="AH159" s="146" t="str">
        <f t="shared" si="51"/>
        <v>OK</v>
      </c>
      <c r="AI159" s="146" t="str">
        <f t="shared" si="51"/>
        <v>OK</v>
      </c>
      <c r="AJ159" s="146" t="str">
        <f t="shared" si="51"/>
        <v>OK</v>
      </c>
      <c r="AK159" s="146" t="str">
        <f t="shared" si="51"/>
        <v>OK</v>
      </c>
      <c r="AL159" s="147" t="str">
        <f t="shared" si="51"/>
        <v>OK</v>
      </c>
    </row>
    <row r="160" spans="1:38" ht="14.25" outlineLevel="2">
      <c r="A160" s="36"/>
      <c r="B160" s="139"/>
      <c r="C160" s="140" t="s">
        <v>274</v>
      </c>
      <c r="D160" s="154" t="s">
        <v>275</v>
      </c>
      <c r="E160" s="142" t="s">
        <v>15</v>
      </c>
      <c r="F160" s="143" t="s">
        <v>15</v>
      </c>
      <c r="G160" s="143" t="s">
        <v>15</v>
      </c>
      <c r="H160" s="144" t="s">
        <v>15</v>
      </c>
      <c r="I160" s="145" t="str">
        <f aca="true" t="shared" si="52" ref="I160:AL160">IF(I109&gt;=(I110+I111+I112),"OK","BŁĄD")</f>
        <v>OK</v>
      </c>
      <c r="J160" s="146" t="str">
        <f t="shared" si="52"/>
        <v>OK</v>
      </c>
      <c r="K160" s="146" t="str">
        <f t="shared" si="52"/>
        <v>OK</v>
      </c>
      <c r="L160" s="146" t="str">
        <f t="shared" si="52"/>
        <v>OK</v>
      </c>
      <c r="M160" s="146" t="str">
        <f t="shared" si="52"/>
        <v>OK</v>
      </c>
      <c r="N160" s="146" t="str">
        <f t="shared" si="52"/>
        <v>OK</v>
      </c>
      <c r="O160" s="146" t="str">
        <f t="shared" si="52"/>
        <v>OK</v>
      </c>
      <c r="P160" s="146" t="str">
        <f t="shared" si="52"/>
        <v>OK</v>
      </c>
      <c r="Q160" s="146" t="str">
        <f t="shared" si="52"/>
        <v>OK</v>
      </c>
      <c r="R160" s="146" t="str">
        <f t="shared" si="52"/>
        <v>OK</v>
      </c>
      <c r="S160" s="146" t="str">
        <f t="shared" si="52"/>
        <v>OK</v>
      </c>
      <c r="T160" s="146" t="str">
        <f t="shared" si="52"/>
        <v>OK</v>
      </c>
      <c r="U160" s="146" t="str">
        <f t="shared" si="52"/>
        <v>OK</v>
      </c>
      <c r="V160" s="146" t="str">
        <f t="shared" si="52"/>
        <v>OK</v>
      </c>
      <c r="W160" s="146" t="str">
        <f t="shared" si="52"/>
        <v>OK</v>
      </c>
      <c r="X160" s="146" t="str">
        <f t="shared" si="52"/>
        <v>OK</v>
      </c>
      <c r="Y160" s="146" t="str">
        <f t="shared" si="52"/>
        <v>OK</v>
      </c>
      <c r="Z160" s="146" t="str">
        <f t="shared" si="52"/>
        <v>OK</v>
      </c>
      <c r="AA160" s="146" t="str">
        <f t="shared" si="52"/>
        <v>OK</v>
      </c>
      <c r="AB160" s="146" t="str">
        <f t="shared" si="52"/>
        <v>OK</v>
      </c>
      <c r="AC160" s="146" t="str">
        <f t="shared" si="52"/>
        <v>OK</v>
      </c>
      <c r="AD160" s="146" t="str">
        <f t="shared" si="52"/>
        <v>OK</v>
      </c>
      <c r="AE160" s="146" t="str">
        <f t="shared" si="52"/>
        <v>OK</v>
      </c>
      <c r="AF160" s="146" t="str">
        <f t="shared" si="52"/>
        <v>OK</v>
      </c>
      <c r="AG160" s="146" t="str">
        <f t="shared" si="52"/>
        <v>OK</v>
      </c>
      <c r="AH160" s="146" t="str">
        <f t="shared" si="52"/>
        <v>OK</v>
      </c>
      <c r="AI160" s="146" t="str">
        <f t="shared" si="52"/>
        <v>OK</v>
      </c>
      <c r="AJ160" s="146" t="str">
        <f t="shared" si="52"/>
        <v>OK</v>
      </c>
      <c r="AK160" s="146" t="str">
        <f t="shared" si="52"/>
        <v>OK</v>
      </c>
      <c r="AL160" s="147" t="str">
        <f t="shared" si="52"/>
        <v>OK</v>
      </c>
    </row>
    <row r="161" spans="1:38" ht="14.25" outlineLevel="2">
      <c r="A161" s="36"/>
      <c r="B161" s="139"/>
      <c r="C161" s="140" t="s">
        <v>270</v>
      </c>
      <c r="D161" s="154" t="s">
        <v>276</v>
      </c>
      <c r="E161" s="142" t="s">
        <v>15</v>
      </c>
      <c r="F161" s="143" t="s">
        <v>15</v>
      </c>
      <c r="G161" s="143" t="s">
        <v>15</v>
      </c>
      <c r="H161" s="144" t="s">
        <v>15</v>
      </c>
      <c r="I161" s="145" t="str">
        <f aca="true" t="shared" si="53" ref="I161:AL161">IF(I115&gt;=I116,"OK","BŁĄD")</f>
        <v>OK</v>
      </c>
      <c r="J161" s="146" t="str">
        <f t="shared" si="53"/>
        <v>OK</v>
      </c>
      <c r="K161" s="146" t="str">
        <f t="shared" si="53"/>
        <v>OK</v>
      </c>
      <c r="L161" s="146" t="str">
        <f t="shared" si="53"/>
        <v>OK</v>
      </c>
      <c r="M161" s="146" t="str">
        <f t="shared" si="53"/>
        <v>OK</v>
      </c>
      <c r="N161" s="146" t="str">
        <f t="shared" si="53"/>
        <v>OK</v>
      </c>
      <c r="O161" s="146" t="str">
        <f t="shared" si="53"/>
        <v>OK</v>
      </c>
      <c r="P161" s="146" t="str">
        <f t="shared" si="53"/>
        <v>OK</v>
      </c>
      <c r="Q161" s="146" t="str">
        <f t="shared" si="53"/>
        <v>OK</v>
      </c>
      <c r="R161" s="146" t="str">
        <f t="shared" si="53"/>
        <v>OK</v>
      </c>
      <c r="S161" s="146" t="str">
        <f t="shared" si="53"/>
        <v>OK</v>
      </c>
      <c r="T161" s="146" t="str">
        <f t="shared" si="53"/>
        <v>OK</v>
      </c>
      <c r="U161" s="146" t="str">
        <f t="shared" si="53"/>
        <v>OK</v>
      </c>
      <c r="V161" s="146" t="str">
        <f t="shared" si="53"/>
        <v>OK</v>
      </c>
      <c r="W161" s="146" t="str">
        <f t="shared" si="53"/>
        <v>OK</v>
      </c>
      <c r="X161" s="146" t="str">
        <f t="shared" si="53"/>
        <v>OK</v>
      </c>
      <c r="Y161" s="146" t="str">
        <f t="shared" si="53"/>
        <v>OK</v>
      </c>
      <c r="Z161" s="146" t="str">
        <f t="shared" si="53"/>
        <v>OK</v>
      </c>
      <c r="AA161" s="146" t="str">
        <f t="shared" si="53"/>
        <v>OK</v>
      </c>
      <c r="AB161" s="146" t="str">
        <f t="shared" si="53"/>
        <v>OK</v>
      </c>
      <c r="AC161" s="146" t="str">
        <f t="shared" si="53"/>
        <v>OK</v>
      </c>
      <c r="AD161" s="146" t="str">
        <f t="shared" si="53"/>
        <v>OK</v>
      </c>
      <c r="AE161" s="146" t="str">
        <f t="shared" si="53"/>
        <v>OK</v>
      </c>
      <c r="AF161" s="146" t="str">
        <f t="shared" si="53"/>
        <v>OK</v>
      </c>
      <c r="AG161" s="146" t="str">
        <f t="shared" si="53"/>
        <v>OK</v>
      </c>
      <c r="AH161" s="146" t="str">
        <f t="shared" si="53"/>
        <v>OK</v>
      </c>
      <c r="AI161" s="146" t="str">
        <f t="shared" si="53"/>
        <v>OK</v>
      </c>
      <c r="AJ161" s="146" t="str">
        <f t="shared" si="53"/>
        <v>OK</v>
      </c>
      <c r="AK161" s="146" t="str">
        <f t="shared" si="53"/>
        <v>OK</v>
      </c>
      <c r="AL161" s="147" t="str">
        <f t="shared" si="53"/>
        <v>OK</v>
      </c>
    </row>
    <row r="162" spans="1:38" ht="14.25" outlineLevel="2">
      <c r="A162" s="36"/>
      <c r="B162" s="139"/>
      <c r="C162" s="140" t="s">
        <v>277</v>
      </c>
      <c r="D162" s="154" t="s">
        <v>278</v>
      </c>
      <c r="E162" s="142" t="s">
        <v>15</v>
      </c>
      <c r="F162" s="143" t="s">
        <v>15</v>
      </c>
      <c r="G162" s="143" t="s">
        <v>15</v>
      </c>
      <c r="H162" s="144" t="s">
        <v>15</v>
      </c>
      <c r="I162" s="145" t="str">
        <f aca="true" t="shared" si="54" ref="I162:AL162">IF(I26&gt;=I27,"OK","BŁĄD")</f>
        <v>OK</v>
      </c>
      <c r="J162" s="146" t="str">
        <f t="shared" si="54"/>
        <v>OK</v>
      </c>
      <c r="K162" s="146" t="str">
        <f t="shared" si="54"/>
        <v>OK</v>
      </c>
      <c r="L162" s="146" t="str">
        <f t="shared" si="54"/>
        <v>OK</v>
      </c>
      <c r="M162" s="146" t="str">
        <f t="shared" si="54"/>
        <v>OK</v>
      </c>
      <c r="N162" s="146" t="str">
        <f t="shared" si="54"/>
        <v>OK</v>
      </c>
      <c r="O162" s="146" t="str">
        <f t="shared" si="54"/>
        <v>OK</v>
      </c>
      <c r="P162" s="146" t="str">
        <f t="shared" si="54"/>
        <v>OK</v>
      </c>
      <c r="Q162" s="146" t="str">
        <f t="shared" si="54"/>
        <v>OK</v>
      </c>
      <c r="R162" s="146" t="str">
        <f t="shared" si="54"/>
        <v>OK</v>
      </c>
      <c r="S162" s="146" t="str">
        <f t="shared" si="54"/>
        <v>OK</v>
      </c>
      <c r="T162" s="146" t="str">
        <f t="shared" si="54"/>
        <v>OK</v>
      </c>
      <c r="U162" s="146" t="str">
        <f t="shared" si="54"/>
        <v>OK</v>
      </c>
      <c r="V162" s="146" t="str">
        <f t="shared" si="54"/>
        <v>OK</v>
      </c>
      <c r="W162" s="146" t="str">
        <f t="shared" si="54"/>
        <v>OK</v>
      </c>
      <c r="X162" s="146" t="str">
        <f t="shared" si="54"/>
        <v>OK</v>
      </c>
      <c r="Y162" s="146" t="str">
        <f t="shared" si="54"/>
        <v>OK</v>
      </c>
      <c r="Z162" s="146" t="str">
        <f t="shared" si="54"/>
        <v>OK</v>
      </c>
      <c r="AA162" s="146" t="str">
        <f t="shared" si="54"/>
        <v>OK</v>
      </c>
      <c r="AB162" s="146" t="str">
        <f t="shared" si="54"/>
        <v>OK</v>
      </c>
      <c r="AC162" s="146" t="str">
        <f t="shared" si="54"/>
        <v>OK</v>
      </c>
      <c r="AD162" s="146" t="str">
        <f t="shared" si="54"/>
        <v>OK</v>
      </c>
      <c r="AE162" s="146" t="str">
        <f t="shared" si="54"/>
        <v>OK</v>
      </c>
      <c r="AF162" s="146" t="str">
        <f t="shared" si="54"/>
        <v>OK</v>
      </c>
      <c r="AG162" s="146" t="str">
        <f t="shared" si="54"/>
        <v>OK</v>
      </c>
      <c r="AH162" s="146" t="str">
        <f t="shared" si="54"/>
        <v>OK</v>
      </c>
      <c r="AI162" s="146" t="str">
        <f t="shared" si="54"/>
        <v>OK</v>
      </c>
      <c r="AJ162" s="146" t="str">
        <f t="shared" si="54"/>
        <v>OK</v>
      </c>
      <c r="AK162" s="146" t="str">
        <f t="shared" si="54"/>
        <v>OK</v>
      </c>
      <c r="AL162" s="147" t="str">
        <f t="shared" si="54"/>
        <v>OK</v>
      </c>
    </row>
    <row r="163" spans="1:38" ht="14.25" outlineLevel="2">
      <c r="A163" s="36"/>
      <c r="B163" s="139"/>
      <c r="C163" s="140" t="s">
        <v>279</v>
      </c>
      <c r="D163" s="154" t="s">
        <v>280</v>
      </c>
      <c r="E163" s="142" t="s">
        <v>15</v>
      </c>
      <c r="F163" s="143" t="s">
        <v>15</v>
      </c>
      <c r="G163" s="143" t="s">
        <v>15</v>
      </c>
      <c r="H163" s="144" t="s">
        <v>15</v>
      </c>
      <c r="I163" s="145" t="str">
        <f aca="true" t="shared" si="55" ref="I163:AL163">IF(I26&gt;=I112,"OK","BŁĄD")</f>
        <v>OK</v>
      </c>
      <c r="J163" s="146" t="str">
        <f t="shared" si="55"/>
        <v>OK</v>
      </c>
      <c r="K163" s="146" t="str">
        <f t="shared" si="55"/>
        <v>OK</v>
      </c>
      <c r="L163" s="146" t="str">
        <f t="shared" si="55"/>
        <v>OK</v>
      </c>
      <c r="M163" s="146" t="str">
        <f t="shared" si="55"/>
        <v>OK</v>
      </c>
      <c r="N163" s="146" t="str">
        <f t="shared" si="55"/>
        <v>OK</v>
      </c>
      <c r="O163" s="146" t="str">
        <f t="shared" si="55"/>
        <v>OK</v>
      </c>
      <c r="P163" s="146" t="str">
        <f t="shared" si="55"/>
        <v>OK</v>
      </c>
      <c r="Q163" s="146" t="str">
        <f t="shared" si="55"/>
        <v>OK</v>
      </c>
      <c r="R163" s="146" t="str">
        <f t="shared" si="55"/>
        <v>OK</v>
      </c>
      <c r="S163" s="146" t="str">
        <f t="shared" si="55"/>
        <v>OK</v>
      </c>
      <c r="T163" s="146" t="str">
        <f t="shared" si="55"/>
        <v>OK</v>
      </c>
      <c r="U163" s="146" t="str">
        <f t="shared" si="55"/>
        <v>OK</v>
      </c>
      <c r="V163" s="146" t="str">
        <f t="shared" si="55"/>
        <v>OK</v>
      </c>
      <c r="W163" s="146" t="str">
        <f t="shared" si="55"/>
        <v>OK</v>
      </c>
      <c r="X163" s="146" t="str">
        <f t="shared" si="55"/>
        <v>OK</v>
      </c>
      <c r="Y163" s="146" t="str">
        <f t="shared" si="55"/>
        <v>OK</v>
      </c>
      <c r="Z163" s="146" t="str">
        <f t="shared" si="55"/>
        <v>OK</v>
      </c>
      <c r="AA163" s="146" t="str">
        <f t="shared" si="55"/>
        <v>OK</v>
      </c>
      <c r="AB163" s="146" t="str">
        <f t="shared" si="55"/>
        <v>OK</v>
      </c>
      <c r="AC163" s="146" t="str">
        <f t="shared" si="55"/>
        <v>OK</v>
      </c>
      <c r="AD163" s="146" t="str">
        <f t="shared" si="55"/>
        <v>OK</v>
      </c>
      <c r="AE163" s="146" t="str">
        <f t="shared" si="55"/>
        <v>OK</v>
      </c>
      <c r="AF163" s="146" t="str">
        <f t="shared" si="55"/>
        <v>OK</v>
      </c>
      <c r="AG163" s="146" t="str">
        <f t="shared" si="55"/>
        <v>OK</v>
      </c>
      <c r="AH163" s="146" t="str">
        <f t="shared" si="55"/>
        <v>OK</v>
      </c>
      <c r="AI163" s="146" t="str">
        <f t="shared" si="55"/>
        <v>OK</v>
      </c>
      <c r="AJ163" s="146" t="str">
        <f t="shared" si="55"/>
        <v>OK</v>
      </c>
      <c r="AK163" s="146" t="str">
        <f t="shared" si="55"/>
        <v>OK</v>
      </c>
      <c r="AL163" s="147" t="str">
        <f t="shared" si="55"/>
        <v>OK</v>
      </c>
    </row>
    <row r="164" spans="1:38" ht="14.25" outlineLevel="2">
      <c r="A164" s="36"/>
      <c r="B164" s="139"/>
      <c r="C164" s="140" t="s">
        <v>281</v>
      </c>
      <c r="D164" s="154" t="s">
        <v>282</v>
      </c>
      <c r="E164" s="142" t="s">
        <v>15</v>
      </c>
      <c r="F164" s="143" t="s">
        <v>15</v>
      </c>
      <c r="G164" s="143" t="s">
        <v>15</v>
      </c>
      <c r="H164" s="144" t="s">
        <v>15</v>
      </c>
      <c r="I164" s="145" t="str">
        <f aca="true" t="shared" si="56" ref="I164:AL164">IF(I29&gt;=I30,"OK","BŁĄD")</f>
        <v>OK</v>
      </c>
      <c r="J164" s="146" t="str">
        <f t="shared" si="56"/>
        <v>OK</v>
      </c>
      <c r="K164" s="146" t="str">
        <f t="shared" si="56"/>
        <v>OK</v>
      </c>
      <c r="L164" s="146" t="str">
        <f t="shared" si="56"/>
        <v>OK</v>
      </c>
      <c r="M164" s="146" t="str">
        <f t="shared" si="56"/>
        <v>OK</v>
      </c>
      <c r="N164" s="146" t="str">
        <f t="shared" si="56"/>
        <v>OK</v>
      </c>
      <c r="O164" s="146" t="str">
        <f t="shared" si="56"/>
        <v>OK</v>
      </c>
      <c r="P164" s="146" t="str">
        <f t="shared" si="56"/>
        <v>OK</v>
      </c>
      <c r="Q164" s="146" t="str">
        <f t="shared" si="56"/>
        <v>OK</v>
      </c>
      <c r="R164" s="146" t="str">
        <f t="shared" si="56"/>
        <v>OK</v>
      </c>
      <c r="S164" s="146" t="str">
        <f t="shared" si="56"/>
        <v>OK</v>
      </c>
      <c r="T164" s="146" t="str">
        <f t="shared" si="56"/>
        <v>OK</v>
      </c>
      <c r="U164" s="146" t="str">
        <f t="shared" si="56"/>
        <v>OK</v>
      </c>
      <c r="V164" s="146" t="str">
        <f t="shared" si="56"/>
        <v>OK</v>
      </c>
      <c r="W164" s="146" t="str">
        <f t="shared" si="56"/>
        <v>OK</v>
      </c>
      <c r="X164" s="146" t="str">
        <f t="shared" si="56"/>
        <v>OK</v>
      </c>
      <c r="Y164" s="146" t="str">
        <f t="shared" si="56"/>
        <v>OK</v>
      </c>
      <c r="Z164" s="146" t="str">
        <f t="shared" si="56"/>
        <v>OK</v>
      </c>
      <c r="AA164" s="146" t="str">
        <f t="shared" si="56"/>
        <v>OK</v>
      </c>
      <c r="AB164" s="146" t="str">
        <f t="shared" si="56"/>
        <v>OK</v>
      </c>
      <c r="AC164" s="146" t="str">
        <f t="shared" si="56"/>
        <v>OK</v>
      </c>
      <c r="AD164" s="146" t="str">
        <f t="shared" si="56"/>
        <v>OK</v>
      </c>
      <c r="AE164" s="146" t="str">
        <f t="shared" si="56"/>
        <v>OK</v>
      </c>
      <c r="AF164" s="146" t="str">
        <f t="shared" si="56"/>
        <v>OK</v>
      </c>
      <c r="AG164" s="146" t="str">
        <f t="shared" si="56"/>
        <v>OK</v>
      </c>
      <c r="AH164" s="146" t="str">
        <f t="shared" si="56"/>
        <v>OK</v>
      </c>
      <c r="AI164" s="146" t="str">
        <f t="shared" si="56"/>
        <v>OK</v>
      </c>
      <c r="AJ164" s="146" t="str">
        <f t="shared" si="56"/>
        <v>OK</v>
      </c>
      <c r="AK164" s="146" t="str">
        <f t="shared" si="56"/>
        <v>OK</v>
      </c>
      <c r="AL164" s="147" t="str">
        <f t="shared" si="56"/>
        <v>OK</v>
      </c>
    </row>
    <row r="165" spans="1:38" ht="14.25" outlineLevel="2">
      <c r="A165" s="36"/>
      <c r="B165" s="139"/>
      <c r="C165" s="140" t="s">
        <v>281</v>
      </c>
      <c r="D165" s="154" t="s">
        <v>283</v>
      </c>
      <c r="E165" s="142" t="s">
        <v>15</v>
      </c>
      <c r="F165" s="143" t="s">
        <v>15</v>
      </c>
      <c r="G165" s="143" t="s">
        <v>15</v>
      </c>
      <c r="H165" s="144" t="s">
        <v>15</v>
      </c>
      <c r="I165" s="145" t="str">
        <f>IF(I30&gt;=(I31+I32),"OK","BŁĄD")</f>
        <v>OK</v>
      </c>
      <c r="J165" s="146" t="str">
        <f aca="true" t="shared" si="57" ref="J165:AL165">IF(J30&gt;=J31,"OK","BŁĄD")</f>
        <v>OK</v>
      </c>
      <c r="K165" s="146" t="str">
        <f t="shared" si="57"/>
        <v>OK</v>
      </c>
      <c r="L165" s="146" t="str">
        <f t="shared" si="57"/>
        <v>OK</v>
      </c>
      <c r="M165" s="146" t="str">
        <f t="shared" si="57"/>
        <v>OK</v>
      </c>
      <c r="N165" s="146" t="str">
        <f t="shared" si="57"/>
        <v>OK</v>
      </c>
      <c r="O165" s="146" t="str">
        <f t="shared" si="57"/>
        <v>OK</v>
      </c>
      <c r="P165" s="146" t="str">
        <f t="shared" si="57"/>
        <v>OK</v>
      </c>
      <c r="Q165" s="146" t="str">
        <f t="shared" si="57"/>
        <v>OK</v>
      </c>
      <c r="R165" s="146" t="str">
        <f t="shared" si="57"/>
        <v>OK</v>
      </c>
      <c r="S165" s="146" t="str">
        <f t="shared" si="57"/>
        <v>OK</v>
      </c>
      <c r="T165" s="146" t="str">
        <f t="shared" si="57"/>
        <v>OK</v>
      </c>
      <c r="U165" s="146" t="str">
        <f t="shared" si="57"/>
        <v>OK</v>
      </c>
      <c r="V165" s="146" t="str">
        <f t="shared" si="57"/>
        <v>OK</v>
      </c>
      <c r="W165" s="146" t="str">
        <f t="shared" si="57"/>
        <v>OK</v>
      </c>
      <c r="X165" s="146" t="str">
        <f t="shared" si="57"/>
        <v>OK</v>
      </c>
      <c r="Y165" s="146" t="str">
        <f t="shared" si="57"/>
        <v>OK</v>
      </c>
      <c r="Z165" s="146" t="str">
        <f t="shared" si="57"/>
        <v>OK</v>
      </c>
      <c r="AA165" s="146" t="str">
        <f t="shared" si="57"/>
        <v>OK</v>
      </c>
      <c r="AB165" s="146" t="str">
        <f t="shared" si="57"/>
        <v>OK</v>
      </c>
      <c r="AC165" s="146" t="str">
        <f t="shared" si="57"/>
        <v>OK</v>
      </c>
      <c r="AD165" s="146" t="str">
        <f t="shared" si="57"/>
        <v>OK</v>
      </c>
      <c r="AE165" s="146" t="str">
        <f t="shared" si="57"/>
        <v>OK</v>
      </c>
      <c r="AF165" s="146" t="str">
        <f t="shared" si="57"/>
        <v>OK</v>
      </c>
      <c r="AG165" s="146" t="str">
        <f t="shared" si="57"/>
        <v>OK</v>
      </c>
      <c r="AH165" s="146" t="str">
        <f t="shared" si="57"/>
        <v>OK</v>
      </c>
      <c r="AI165" s="146" t="str">
        <f t="shared" si="57"/>
        <v>OK</v>
      </c>
      <c r="AJ165" s="146" t="str">
        <f t="shared" si="57"/>
        <v>OK</v>
      </c>
      <c r="AK165" s="146" t="str">
        <f t="shared" si="57"/>
        <v>OK</v>
      </c>
      <c r="AL165" s="147" t="str">
        <f t="shared" si="57"/>
        <v>OK</v>
      </c>
    </row>
    <row r="166" spans="1:38" ht="14.25" outlineLevel="2">
      <c r="A166" s="36"/>
      <c r="B166" s="139"/>
      <c r="C166" s="140" t="s">
        <v>284</v>
      </c>
      <c r="D166" s="154" t="s">
        <v>285</v>
      </c>
      <c r="E166" s="142" t="s">
        <v>15</v>
      </c>
      <c r="F166" s="143" t="s">
        <v>15</v>
      </c>
      <c r="G166" s="143" t="s">
        <v>15</v>
      </c>
      <c r="H166" s="144" t="s">
        <v>15</v>
      </c>
      <c r="I166" s="145" t="str">
        <f aca="true" t="shared" si="58" ref="I166:AL166">IF(I25&gt;=(I26+I28+I29),"OK","BŁĄD")</f>
        <v>OK</v>
      </c>
      <c r="J166" s="146" t="str">
        <f t="shared" si="58"/>
        <v>OK</v>
      </c>
      <c r="K166" s="146" t="str">
        <f t="shared" si="58"/>
        <v>OK</v>
      </c>
      <c r="L166" s="146" t="str">
        <f t="shared" si="58"/>
        <v>OK</v>
      </c>
      <c r="M166" s="146" t="str">
        <f t="shared" si="58"/>
        <v>OK</v>
      </c>
      <c r="N166" s="146" t="str">
        <f t="shared" si="58"/>
        <v>OK</v>
      </c>
      <c r="O166" s="146" t="str">
        <f t="shared" si="58"/>
        <v>OK</v>
      </c>
      <c r="P166" s="146" t="str">
        <f t="shared" si="58"/>
        <v>OK</v>
      </c>
      <c r="Q166" s="146" t="str">
        <f t="shared" si="58"/>
        <v>OK</v>
      </c>
      <c r="R166" s="146" t="str">
        <f t="shared" si="58"/>
        <v>OK</v>
      </c>
      <c r="S166" s="146" t="str">
        <f t="shared" si="58"/>
        <v>OK</v>
      </c>
      <c r="T166" s="146" t="str">
        <f t="shared" si="58"/>
        <v>OK</v>
      </c>
      <c r="U166" s="146" t="str">
        <f t="shared" si="58"/>
        <v>OK</v>
      </c>
      <c r="V166" s="146" t="str">
        <f t="shared" si="58"/>
        <v>OK</v>
      </c>
      <c r="W166" s="146" t="str">
        <f t="shared" si="58"/>
        <v>OK</v>
      </c>
      <c r="X166" s="146" t="str">
        <f t="shared" si="58"/>
        <v>OK</v>
      </c>
      <c r="Y166" s="146" t="str">
        <f t="shared" si="58"/>
        <v>OK</v>
      </c>
      <c r="Z166" s="146" t="str">
        <f t="shared" si="58"/>
        <v>OK</v>
      </c>
      <c r="AA166" s="146" t="str">
        <f t="shared" si="58"/>
        <v>OK</v>
      </c>
      <c r="AB166" s="146" t="str">
        <f t="shared" si="58"/>
        <v>OK</v>
      </c>
      <c r="AC166" s="146" t="str">
        <f t="shared" si="58"/>
        <v>OK</v>
      </c>
      <c r="AD166" s="146" t="str">
        <f t="shared" si="58"/>
        <v>OK</v>
      </c>
      <c r="AE166" s="146" t="str">
        <f t="shared" si="58"/>
        <v>OK</v>
      </c>
      <c r="AF166" s="146" t="str">
        <f t="shared" si="58"/>
        <v>OK</v>
      </c>
      <c r="AG166" s="146" t="str">
        <f t="shared" si="58"/>
        <v>OK</v>
      </c>
      <c r="AH166" s="146" t="str">
        <f t="shared" si="58"/>
        <v>OK</v>
      </c>
      <c r="AI166" s="146" t="str">
        <f t="shared" si="58"/>
        <v>OK</v>
      </c>
      <c r="AJ166" s="146" t="str">
        <f t="shared" si="58"/>
        <v>OK</v>
      </c>
      <c r="AK166" s="146" t="str">
        <f t="shared" si="58"/>
        <v>OK</v>
      </c>
      <c r="AL166" s="147" t="str">
        <f t="shared" si="58"/>
        <v>OK</v>
      </c>
    </row>
    <row r="167" spans="1:38" ht="14.25" outlineLevel="2">
      <c r="A167" s="36"/>
      <c r="B167" s="139"/>
      <c r="C167" s="140" t="s">
        <v>286</v>
      </c>
      <c r="D167" s="154" t="s">
        <v>287</v>
      </c>
      <c r="E167" s="142" t="s">
        <v>15</v>
      </c>
      <c r="F167" s="143" t="s">
        <v>15</v>
      </c>
      <c r="G167" s="143" t="s">
        <v>15</v>
      </c>
      <c r="H167" s="144" t="s">
        <v>15</v>
      </c>
      <c r="I167" s="145" t="str">
        <f aca="true" t="shared" si="59" ref="I167:AL167">IF(I25&gt;=I69,"OK","BŁĄD")</f>
        <v>OK</v>
      </c>
      <c r="J167" s="146" t="str">
        <f t="shared" si="59"/>
        <v>OK</v>
      </c>
      <c r="K167" s="146" t="str">
        <f t="shared" si="59"/>
        <v>OK</v>
      </c>
      <c r="L167" s="146" t="str">
        <f t="shared" si="59"/>
        <v>OK</v>
      </c>
      <c r="M167" s="146" t="str">
        <f t="shared" si="59"/>
        <v>OK</v>
      </c>
      <c r="N167" s="146" t="str">
        <f t="shared" si="59"/>
        <v>OK</v>
      </c>
      <c r="O167" s="146" t="str">
        <f t="shared" si="59"/>
        <v>OK</v>
      </c>
      <c r="P167" s="146" t="str">
        <f t="shared" si="59"/>
        <v>OK</v>
      </c>
      <c r="Q167" s="146" t="str">
        <f t="shared" si="59"/>
        <v>OK</v>
      </c>
      <c r="R167" s="146" t="str">
        <f t="shared" si="59"/>
        <v>OK</v>
      </c>
      <c r="S167" s="146" t="str">
        <f t="shared" si="59"/>
        <v>OK</v>
      </c>
      <c r="T167" s="146" t="str">
        <f t="shared" si="59"/>
        <v>OK</v>
      </c>
      <c r="U167" s="146" t="str">
        <f t="shared" si="59"/>
        <v>OK</v>
      </c>
      <c r="V167" s="146" t="str">
        <f t="shared" si="59"/>
        <v>OK</v>
      </c>
      <c r="W167" s="146" t="str">
        <f t="shared" si="59"/>
        <v>OK</v>
      </c>
      <c r="X167" s="146" t="str">
        <f t="shared" si="59"/>
        <v>OK</v>
      </c>
      <c r="Y167" s="146" t="str">
        <f t="shared" si="59"/>
        <v>OK</v>
      </c>
      <c r="Z167" s="146" t="str">
        <f t="shared" si="59"/>
        <v>OK</v>
      </c>
      <c r="AA167" s="146" t="str">
        <f t="shared" si="59"/>
        <v>OK</v>
      </c>
      <c r="AB167" s="146" t="str">
        <f t="shared" si="59"/>
        <v>OK</v>
      </c>
      <c r="AC167" s="146" t="str">
        <f t="shared" si="59"/>
        <v>OK</v>
      </c>
      <c r="AD167" s="146" t="str">
        <f t="shared" si="59"/>
        <v>OK</v>
      </c>
      <c r="AE167" s="146" t="str">
        <f t="shared" si="59"/>
        <v>OK</v>
      </c>
      <c r="AF167" s="146" t="str">
        <f t="shared" si="59"/>
        <v>OK</v>
      </c>
      <c r="AG167" s="146" t="str">
        <f t="shared" si="59"/>
        <v>OK</v>
      </c>
      <c r="AH167" s="146" t="str">
        <f t="shared" si="59"/>
        <v>OK</v>
      </c>
      <c r="AI167" s="146" t="str">
        <f t="shared" si="59"/>
        <v>OK</v>
      </c>
      <c r="AJ167" s="146" t="str">
        <f t="shared" si="59"/>
        <v>OK</v>
      </c>
      <c r="AK167" s="146" t="str">
        <f t="shared" si="59"/>
        <v>OK</v>
      </c>
      <c r="AL167" s="147" t="str">
        <f t="shared" si="59"/>
        <v>OK</v>
      </c>
    </row>
    <row r="168" spans="1:38" ht="14.25" outlineLevel="2">
      <c r="A168" s="36"/>
      <c r="B168" s="139"/>
      <c r="C168" s="140" t="s">
        <v>288</v>
      </c>
      <c r="D168" s="154" t="s">
        <v>289</v>
      </c>
      <c r="E168" s="142" t="s">
        <v>15</v>
      </c>
      <c r="F168" s="143" t="s">
        <v>15</v>
      </c>
      <c r="G168" s="143" t="s">
        <v>15</v>
      </c>
      <c r="H168" s="144" t="s">
        <v>15</v>
      </c>
      <c r="I168" s="145" t="str">
        <f aca="true" t="shared" si="60" ref="I168:AL168">IF(I25&gt;=I72,"OK","BŁĄD")</f>
        <v>OK</v>
      </c>
      <c r="J168" s="146" t="str">
        <f t="shared" si="60"/>
        <v>OK</v>
      </c>
      <c r="K168" s="146" t="str">
        <f t="shared" si="60"/>
        <v>OK</v>
      </c>
      <c r="L168" s="146" t="str">
        <f t="shared" si="60"/>
        <v>OK</v>
      </c>
      <c r="M168" s="146" t="str">
        <f t="shared" si="60"/>
        <v>OK</v>
      </c>
      <c r="N168" s="146" t="str">
        <f t="shared" si="60"/>
        <v>OK</v>
      </c>
      <c r="O168" s="146" t="str">
        <f t="shared" si="60"/>
        <v>OK</v>
      </c>
      <c r="P168" s="146" t="str">
        <f t="shared" si="60"/>
        <v>OK</v>
      </c>
      <c r="Q168" s="146" t="str">
        <f t="shared" si="60"/>
        <v>OK</v>
      </c>
      <c r="R168" s="146" t="str">
        <f t="shared" si="60"/>
        <v>OK</v>
      </c>
      <c r="S168" s="146" t="str">
        <f t="shared" si="60"/>
        <v>OK</v>
      </c>
      <c r="T168" s="146" t="str">
        <f t="shared" si="60"/>
        <v>OK</v>
      </c>
      <c r="U168" s="146" t="str">
        <f t="shared" si="60"/>
        <v>OK</v>
      </c>
      <c r="V168" s="146" t="str">
        <f t="shared" si="60"/>
        <v>OK</v>
      </c>
      <c r="W168" s="146" t="str">
        <f t="shared" si="60"/>
        <v>OK</v>
      </c>
      <c r="X168" s="146" t="str">
        <f t="shared" si="60"/>
        <v>OK</v>
      </c>
      <c r="Y168" s="146" t="str">
        <f t="shared" si="60"/>
        <v>OK</v>
      </c>
      <c r="Z168" s="146" t="str">
        <f t="shared" si="60"/>
        <v>OK</v>
      </c>
      <c r="AA168" s="146" t="str">
        <f t="shared" si="60"/>
        <v>OK</v>
      </c>
      <c r="AB168" s="146" t="str">
        <f t="shared" si="60"/>
        <v>OK</v>
      </c>
      <c r="AC168" s="146" t="str">
        <f t="shared" si="60"/>
        <v>OK</v>
      </c>
      <c r="AD168" s="146" t="str">
        <f t="shared" si="60"/>
        <v>OK</v>
      </c>
      <c r="AE168" s="146" t="str">
        <f t="shared" si="60"/>
        <v>OK</v>
      </c>
      <c r="AF168" s="146" t="str">
        <f t="shared" si="60"/>
        <v>OK</v>
      </c>
      <c r="AG168" s="146" t="str">
        <f t="shared" si="60"/>
        <v>OK</v>
      </c>
      <c r="AH168" s="146" t="str">
        <f t="shared" si="60"/>
        <v>OK</v>
      </c>
      <c r="AI168" s="146" t="str">
        <f t="shared" si="60"/>
        <v>OK</v>
      </c>
      <c r="AJ168" s="146" t="str">
        <f t="shared" si="60"/>
        <v>OK</v>
      </c>
      <c r="AK168" s="146" t="str">
        <f t="shared" si="60"/>
        <v>OK</v>
      </c>
      <c r="AL168" s="147" t="str">
        <f t="shared" si="60"/>
        <v>OK</v>
      </c>
    </row>
    <row r="169" spans="1:38" ht="14.25" outlineLevel="2">
      <c r="A169" s="36"/>
      <c r="B169" s="139"/>
      <c r="C169" s="140" t="s">
        <v>290</v>
      </c>
      <c r="D169" s="154" t="s">
        <v>291</v>
      </c>
      <c r="E169" s="142" t="s">
        <v>15</v>
      </c>
      <c r="F169" s="143" t="s">
        <v>15</v>
      </c>
      <c r="G169" s="143" t="s">
        <v>15</v>
      </c>
      <c r="H169" s="144" t="s">
        <v>15</v>
      </c>
      <c r="I169" s="145" t="str">
        <f aca="true" t="shared" si="61" ref="I169:AL169">IF(I25&gt;=I84,"OK","BŁĄD")</f>
        <v>OK</v>
      </c>
      <c r="J169" s="146" t="str">
        <f t="shared" si="61"/>
        <v>OK</v>
      </c>
      <c r="K169" s="146" t="str">
        <f t="shared" si="61"/>
        <v>OK</v>
      </c>
      <c r="L169" s="146" t="str">
        <f t="shared" si="61"/>
        <v>OK</v>
      </c>
      <c r="M169" s="146" t="str">
        <f t="shared" si="61"/>
        <v>OK</v>
      </c>
      <c r="N169" s="146" t="str">
        <f t="shared" si="61"/>
        <v>OK</v>
      </c>
      <c r="O169" s="146" t="str">
        <f t="shared" si="61"/>
        <v>OK</v>
      </c>
      <c r="P169" s="146" t="str">
        <f t="shared" si="61"/>
        <v>OK</v>
      </c>
      <c r="Q169" s="146" t="str">
        <f t="shared" si="61"/>
        <v>OK</v>
      </c>
      <c r="R169" s="146" t="str">
        <f t="shared" si="61"/>
        <v>OK</v>
      </c>
      <c r="S169" s="146" t="str">
        <f t="shared" si="61"/>
        <v>OK</v>
      </c>
      <c r="T169" s="146" t="str">
        <f t="shared" si="61"/>
        <v>OK</v>
      </c>
      <c r="U169" s="146" t="str">
        <f t="shared" si="61"/>
        <v>OK</v>
      </c>
      <c r="V169" s="146" t="str">
        <f t="shared" si="61"/>
        <v>OK</v>
      </c>
      <c r="W169" s="146" t="str">
        <f t="shared" si="61"/>
        <v>OK</v>
      </c>
      <c r="X169" s="146" t="str">
        <f t="shared" si="61"/>
        <v>OK</v>
      </c>
      <c r="Y169" s="146" t="str">
        <f t="shared" si="61"/>
        <v>OK</v>
      </c>
      <c r="Z169" s="146" t="str">
        <f t="shared" si="61"/>
        <v>OK</v>
      </c>
      <c r="AA169" s="146" t="str">
        <f t="shared" si="61"/>
        <v>OK</v>
      </c>
      <c r="AB169" s="146" t="str">
        <f t="shared" si="61"/>
        <v>OK</v>
      </c>
      <c r="AC169" s="146" t="str">
        <f t="shared" si="61"/>
        <v>OK</v>
      </c>
      <c r="AD169" s="146" t="str">
        <f t="shared" si="61"/>
        <v>OK</v>
      </c>
      <c r="AE169" s="146" t="str">
        <f t="shared" si="61"/>
        <v>OK</v>
      </c>
      <c r="AF169" s="146" t="str">
        <f t="shared" si="61"/>
        <v>OK</v>
      </c>
      <c r="AG169" s="146" t="str">
        <f t="shared" si="61"/>
        <v>OK</v>
      </c>
      <c r="AH169" s="146" t="str">
        <f t="shared" si="61"/>
        <v>OK</v>
      </c>
      <c r="AI169" s="146" t="str">
        <f t="shared" si="61"/>
        <v>OK</v>
      </c>
      <c r="AJ169" s="146" t="str">
        <f t="shared" si="61"/>
        <v>OK</v>
      </c>
      <c r="AK169" s="146" t="str">
        <f t="shared" si="61"/>
        <v>OK</v>
      </c>
      <c r="AL169" s="147" t="str">
        <f t="shared" si="61"/>
        <v>OK</v>
      </c>
    </row>
    <row r="170" spans="1:38" ht="14.25" outlineLevel="2">
      <c r="A170" s="36"/>
      <c r="B170" s="139"/>
      <c r="C170" s="140" t="s">
        <v>292</v>
      </c>
      <c r="D170" s="154" t="s">
        <v>293</v>
      </c>
      <c r="E170" s="142" t="s">
        <v>15</v>
      </c>
      <c r="F170" s="143" t="s">
        <v>15</v>
      </c>
      <c r="G170" s="143" t="s">
        <v>15</v>
      </c>
      <c r="H170" s="144" t="s">
        <v>15</v>
      </c>
      <c r="I170" s="145" t="str">
        <f aca="true" t="shared" si="62" ref="I170:AL170">IF(I25&gt;=I105,"OK","BŁĄD")</f>
        <v>OK</v>
      </c>
      <c r="J170" s="146" t="str">
        <f t="shared" si="62"/>
        <v>OK</v>
      </c>
      <c r="K170" s="146" t="str">
        <f t="shared" si="62"/>
        <v>OK</v>
      </c>
      <c r="L170" s="146" t="str">
        <f t="shared" si="62"/>
        <v>OK</v>
      </c>
      <c r="M170" s="146" t="str">
        <f t="shared" si="62"/>
        <v>OK</v>
      </c>
      <c r="N170" s="146" t="str">
        <f t="shared" si="62"/>
        <v>OK</v>
      </c>
      <c r="O170" s="146" t="str">
        <f t="shared" si="62"/>
        <v>OK</v>
      </c>
      <c r="P170" s="146" t="str">
        <f t="shared" si="62"/>
        <v>OK</v>
      </c>
      <c r="Q170" s="146" t="str">
        <f t="shared" si="62"/>
        <v>OK</v>
      </c>
      <c r="R170" s="146" t="str">
        <f t="shared" si="62"/>
        <v>OK</v>
      </c>
      <c r="S170" s="146" t="str">
        <f t="shared" si="62"/>
        <v>OK</v>
      </c>
      <c r="T170" s="146" t="str">
        <f t="shared" si="62"/>
        <v>OK</v>
      </c>
      <c r="U170" s="146" t="str">
        <f t="shared" si="62"/>
        <v>OK</v>
      </c>
      <c r="V170" s="146" t="str">
        <f t="shared" si="62"/>
        <v>OK</v>
      </c>
      <c r="W170" s="146" t="str">
        <f t="shared" si="62"/>
        <v>OK</v>
      </c>
      <c r="X170" s="146" t="str">
        <f t="shared" si="62"/>
        <v>OK</v>
      </c>
      <c r="Y170" s="146" t="str">
        <f t="shared" si="62"/>
        <v>OK</v>
      </c>
      <c r="Z170" s="146" t="str">
        <f t="shared" si="62"/>
        <v>OK</v>
      </c>
      <c r="AA170" s="146" t="str">
        <f t="shared" si="62"/>
        <v>OK</v>
      </c>
      <c r="AB170" s="146" t="str">
        <f t="shared" si="62"/>
        <v>OK</v>
      </c>
      <c r="AC170" s="146" t="str">
        <f t="shared" si="62"/>
        <v>OK</v>
      </c>
      <c r="AD170" s="146" t="str">
        <f t="shared" si="62"/>
        <v>OK</v>
      </c>
      <c r="AE170" s="146" t="str">
        <f t="shared" si="62"/>
        <v>OK</v>
      </c>
      <c r="AF170" s="146" t="str">
        <f t="shared" si="62"/>
        <v>OK</v>
      </c>
      <c r="AG170" s="146" t="str">
        <f t="shared" si="62"/>
        <v>OK</v>
      </c>
      <c r="AH170" s="146" t="str">
        <f t="shared" si="62"/>
        <v>OK</v>
      </c>
      <c r="AI170" s="146" t="str">
        <f t="shared" si="62"/>
        <v>OK</v>
      </c>
      <c r="AJ170" s="146" t="str">
        <f t="shared" si="62"/>
        <v>OK</v>
      </c>
      <c r="AK170" s="146" t="str">
        <f t="shared" si="62"/>
        <v>OK</v>
      </c>
      <c r="AL170" s="147" t="str">
        <f t="shared" si="62"/>
        <v>OK</v>
      </c>
    </row>
    <row r="171" spans="1:38" ht="14.25" outlineLevel="2">
      <c r="A171" s="36"/>
      <c r="B171" s="139"/>
      <c r="C171" s="140" t="s">
        <v>294</v>
      </c>
      <c r="D171" s="154" t="s">
        <v>295</v>
      </c>
      <c r="E171" s="142" t="s">
        <v>15</v>
      </c>
      <c r="F171" s="143" t="s">
        <v>15</v>
      </c>
      <c r="G171" s="143" t="s">
        <v>15</v>
      </c>
      <c r="H171" s="144" t="s">
        <v>15</v>
      </c>
      <c r="I171" s="145" t="str">
        <f aca="true" t="shared" si="63" ref="I171:AL171">IF(I33&gt;=I73,"OK","BŁĄD")</f>
        <v>OK</v>
      </c>
      <c r="J171" s="146" t="str">
        <f t="shared" si="63"/>
        <v>OK</v>
      </c>
      <c r="K171" s="146" t="str">
        <f t="shared" si="63"/>
        <v>OK</v>
      </c>
      <c r="L171" s="146" t="str">
        <f t="shared" si="63"/>
        <v>OK</v>
      </c>
      <c r="M171" s="146" t="str">
        <f t="shared" si="63"/>
        <v>OK</v>
      </c>
      <c r="N171" s="146" t="str">
        <f t="shared" si="63"/>
        <v>OK</v>
      </c>
      <c r="O171" s="146" t="str">
        <f t="shared" si="63"/>
        <v>OK</v>
      </c>
      <c r="P171" s="146" t="str">
        <f t="shared" si="63"/>
        <v>OK</v>
      </c>
      <c r="Q171" s="146" t="str">
        <f t="shared" si="63"/>
        <v>OK</v>
      </c>
      <c r="R171" s="146" t="str">
        <f t="shared" si="63"/>
        <v>OK</v>
      </c>
      <c r="S171" s="146" t="str">
        <f t="shared" si="63"/>
        <v>OK</v>
      </c>
      <c r="T171" s="146" t="str">
        <f t="shared" si="63"/>
        <v>OK</v>
      </c>
      <c r="U171" s="146" t="str">
        <f t="shared" si="63"/>
        <v>OK</v>
      </c>
      <c r="V171" s="146" t="str">
        <f t="shared" si="63"/>
        <v>OK</v>
      </c>
      <c r="W171" s="146" t="str">
        <f t="shared" si="63"/>
        <v>OK</v>
      </c>
      <c r="X171" s="146" t="str">
        <f t="shared" si="63"/>
        <v>OK</v>
      </c>
      <c r="Y171" s="146" t="str">
        <f t="shared" si="63"/>
        <v>OK</v>
      </c>
      <c r="Z171" s="146" t="str">
        <f t="shared" si="63"/>
        <v>OK</v>
      </c>
      <c r="AA171" s="146" t="str">
        <f t="shared" si="63"/>
        <v>OK</v>
      </c>
      <c r="AB171" s="146" t="str">
        <f t="shared" si="63"/>
        <v>OK</v>
      </c>
      <c r="AC171" s="146" t="str">
        <f t="shared" si="63"/>
        <v>OK</v>
      </c>
      <c r="AD171" s="146" t="str">
        <f t="shared" si="63"/>
        <v>OK</v>
      </c>
      <c r="AE171" s="146" t="str">
        <f t="shared" si="63"/>
        <v>OK</v>
      </c>
      <c r="AF171" s="146" t="str">
        <f t="shared" si="63"/>
        <v>OK</v>
      </c>
      <c r="AG171" s="146" t="str">
        <f t="shared" si="63"/>
        <v>OK</v>
      </c>
      <c r="AH171" s="146" t="str">
        <f t="shared" si="63"/>
        <v>OK</v>
      </c>
      <c r="AI171" s="146" t="str">
        <f t="shared" si="63"/>
        <v>OK</v>
      </c>
      <c r="AJ171" s="146" t="str">
        <f t="shared" si="63"/>
        <v>OK</v>
      </c>
      <c r="AK171" s="146" t="str">
        <f t="shared" si="63"/>
        <v>OK</v>
      </c>
      <c r="AL171" s="147" t="str">
        <f t="shared" si="63"/>
        <v>OK</v>
      </c>
    </row>
    <row r="172" spans="1:38" ht="14.25" outlineLevel="2">
      <c r="A172" s="36"/>
      <c r="B172" s="139"/>
      <c r="C172" s="140" t="s">
        <v>296</v>
      </c>
      <c r="D172" s="154" t="s">
        <v>297</v>
      </c>
      <c r="E172" s="142" t="s">
        <v>15</v>
      </c>
      <c r="F172" s="143" t="s">
        <v>15</v>
      </c>
      <c r="G172" s="143" t="s">
        <v>15</v>
      </c>
      <c r="H172" s="144" t="s">
        <v>15</v>
      </c>
      <c r="I172" s="145" t="str">
        <f aca="true" t="shared" si="64" ref="I172:AL172">IF(I33&gt;=I74+I75,"OK","BŁĄD")</f>
        <v>OK</v>
      </c>
      <c r="J172" s="146" t="str">
        <f t="shared" si="64"/>
        <v>BŁĄD</v>
      </c>
      <c r="K172" s="146" t="str">
        <f t="shared" si="64"/>
        <v>BŁĄD</v>
      </c>
      <c r="L172" s="146" t="str">
        <f t="shared" si="64"/>
        <v>BŁĄD</v>
      </c>
      <c r="M172" s="146" t="str">
        <f t="shared" si="64"/>
        <v>BŁĄD</v>
      </c>
      <c r="N172" s="146" t="str">
        <f t="shared" si="64"/>
        <v>BŁĄD</v>
      </c>
      <c r="O172" s="146" t="str">
        <f t="shared" si="64"/>
        <v>BŁĄD</v>
      </c>
      <c r="P172" s="146" t="str">
        <f t="shared" si="64"/>
        <v>BŁĄD</v>
      </c>
      <c r="Q172" s="146" t="str">
        <f t="shared" si="64"/>
        <v>BŁĄD</v>
      </c>
      <c r="R172" s="146" t="str">
        <f t="shared" si="64"/>
        <v>BŁĄD</v>
      </c>
      <c r="S172" s="146" t="str">
        <f t="shared" si="64"/>
        <v>OK</v>
      </c>
      <c r="T172" s="146" t="str">
        <f t="shared" si="64"/>
        <v>OK</v>
      </c>
      <c r="U172" s="146" t="str">
        <f t="shared" si="64"/>
        <v>OK</v>
      </c>
      <c r="V172" s="146" t="str">
        <f t="shared" si="64"/>
        <v>OK</v>
      </c>
      <c r="W172" s="146" t="str">
        <f t="shared" si="64"/>
        <v>OK</v>
      </c>
      <c r="X172" s="146" t="str">
        <f t="shared" si="64"/>
        <v>OK</v>
      </c>
      <c r="Y172" s="146" t="str">
        <f t="shared" si="64"/>
        <v>OK</v>
      </c>
      <c r="Z172" s="146" t="str">
        <f t="shared" si="64"/>
        <v>OK</v>
      </c>
      <c r="AA172" s="146" t="str">
        <f t="shared" si="64"/>
        <v>OK</v>
      </c>
      <c r="AB172" s="146" t="str">
        <f t="shared" si="64"/>
        <v>OK</v>
      </c>
      <c r="AC172" s="146" t="str">
        <f t="shared" si="64"/>
        <v>OK</v>
      </c>
      <c r="AD172" s="146" t="str">
        <f t="shared" si="64"/>
        <v>OK</v>
      </c>
      <c r="AE172" s="146" t="str">
        <f t="shared" si="64"/>
        <v>OK</v>
      </c>
      <c r="AF172" s="146" t="str">
        <f t="shared" si="64"/>
        <v>OK</v>
      </c>
      <c r="AG172" s="146" t="str">
        <f t="shared" si="64"/>
        <v>OK</v>
      </c>
      <c r="AH172" s="146" t="str">
        <f t="shared" si="64"/>
        <v>OK</v>
      </c>
      <c r="AI172" s="146" t="str">
        <f t="shared" si="64"/>
        <v>OK</v>
      </c>
      <c r="AJ172" s="146" t="str">
        <f t="shared" si="64"/>
        <v>OK</v>
      </c>
      <c r="AK172" s="146" t="str">
        <f t="shared" si="64"/>
        <v>OK</v>
      </c>
      <c r="AL172" s="147" t="str">
        <f t="shared" si="64"/>
        <v>OK</v>
      </c>
    </row>
    <row r="173" spans="1:38" ht="14.25" outlineLevel="2">
      <c r="A173" s="36"/>
      <c r="B173" s="139"/>
      <c r="C173" s="140" t="s">
        <v>298</v>
      </c>
      <c r="D173" s="154" t="s">
        <v>299</v>
      </c>
      <c r="E173" s="142" t="s">
        <v>15</v>
      </c>
      <c r="F173" s="143" t="s">
        <v>15</v>
      </c>
      <c r="G173" s="143" t="s">
        <v>15</v>
      </c>
      <c r="H173" s="144" t="s">
        <v>15</v>
      </c>
      <c r="I173" s="145" t="str">
        <f aca="true" t="shared" si="65" ref="I173:AL173">IF(I33&gt;=I76,"OK","BŁĄD")</f>
        <v>OK</v>
      </c>
      <c r="J173" s="146" t="str">
        <f t="shared" si="65"/>
        <v>OK</v>
      </c>
      <c r="K173" s="146" t="str">
        <f t="shared" si="65"/>
        <v>OK</v>
      </c>
      <c r="L173" s="146" t="str">
        <f t="shared" si="65"/>
        <v>OK</v>
      </c>
      <c r="M173" s="146" t="str">
        <f t="shared" si="65"/>
        <v>OK</v>
      </c>
      <c r="N173" s="146" t="str">
        <f t="shared" si="65"/>
        <v>OK</v>
      </c>
      <c r="O173" s="146" t="str">
        <f t="shared" si="65"/>
        <v>OK</v>
      </c>
      <c r="P173" s="146" t="str">
        <f t="shared" si="65"/>
        <v>OK</v>
      </c>
      <c r="Q173" s="146" t="str">
        <f t="shared" si="65"/>
        <v>OK</v>
      </c>
      <c r="R173" s="146" t="str">
        <f t="shared" si="65"/>
        <v>OK</v>
      </c>
      <c r="S173" s="146" t="str">
        <f t="shared" si="65"/>
        <v>OK</v>
      </c>
      <c r="T173" s="146" t="str">
        <f t="shared" si="65"/>
        <v>OK</v>
      </c>
      <c r="U173" s="146" t="str">
        <f t="shared" si="65"/>
        <v>OK</v>
      </c>
      <c r="V173" s="146" t="str">
        <f t="shared" si="65"/>
        <v>OK</v>
      </c>
      <c r="W173" s="146" t="str">
        <f t="shared" si="65"/>
        <v>OK</v>
      </c>
      <c r="X173" s="146" t="str">
        <f t="shared" si="65"/>
        <v>OK</v>
      </c>
      <c r="Y173" s="146" t="str">
        <f t="shared" si="65"/>
        <v>OK</v>
      </c>
      <c r="Z173" s="146" t="str">
        <f t="shared" si="65"/>
        <v>OK</v>
      </c>
      <c r="AA173" s="146" t="str">
        <f t="shared" si="65"/>
        <v>OK</v>
      </c>
      <c r="AB173" s="146" t="str">
        <f t="shared" si="65"/>
        <v>OK</v>
      </c>
      <c r="AC173" s="146" t="str">
        <f t="shared" si="65"/>
        <v>OK</v>
      </c>
      <c r="AD173" s="146" t="str">
        <f t="shared" si="65"/>
        <v>OK</v>
      </c>
      <c r="AE173" s="146" t="str">
        <f t="shared" si="65"/>
        <v>OK</v>
      </c>
      <c r="AF173" s="146" t="str">
        <f t="shared" si="65"/>
        <v>OK</v>
      </c>
      <c r="AG173" s="146" t="str">
        <f t="shared" si="65"/>
        <v>OK</v>
      </c>
      <c r="AH173" s="146" t="str">
        <f t="shared" si="65"/>
        <v>OK</v>
      </c>
      <c r="AI173" s="146" t="str">
        <f t="shared" si="65"/>
        <v>OK</v>
      </c>
      <c r="AJ173" s="146" t="str">
        <f t="shared" si="65"/>
        <v>OK</v>
      </c>
      <c r="AK173" s="146" t="str">
        <f t="shared" si="65"/>
        <v>OK</v>
      </c>
      <c r="AL173" s="147" t="str">
        <f t="shared" si="65"/>
        <v>OK</v>
      </c>
    </row>
    <row r="174" spans="1:38" ht="14.25" outlineLevel="2">
      <c r="A174" s="36"/>
      <c r="B174" s="139"/>
      <c r="C174" s="140" t="s">
        <v>300</v>
      </c>
      <c r="D174" s="154" t="s">
        <v>301</v>
      </c>
      <c r="E174" s="142" t="s">
        <v>15</v>
      </c>
      <c r="F174" s="143" t="s">
        <v>15</v>
      </c>
      <c r="G174" s="143" t="s">
        <v>15</v>
      </c>
      <c r="H174" s="144" t="s">
        <v>15</v>
      </c>
      <c r="I174" s="145" t="str">
        <f aca="true" t="shared" si="66" ref="I174:AL174">IF(I33&gt;=I87,"OK","BŁĄD")</f>
        <v>OK</v>
      </c>
      <c r="J174" s="146" t="str">
        <f t="shared" si="66"/>
        <v>OK</v>
      </c>
      <c r="K174" s="146" t="str">
        <f t="shared" si="66"/>
        <v>OK</v>
      </c>
      <c r="L174" s="146" t="str">
        <f t="shared" si="66"/>
        <v>OK</v>
      </c>
      <c r="M174" s="146" t="str">
        <f t="shared" si="66"/>
        <v>OK</v>
      </c>
      <c r="N174" s="146" t="str">
        <f t="shared" si="66"/>
        <v>OK</v>
      </c>
      <c r="O174" s="146" t="str">
        <f t="shared" si="66"/>
        <v>OK</v>
      </c>
      <c r="P174" s="146" t="str">
        <f t="shared" si="66"/>
        <v>OK</v>
      </c>
      <c r="Q174" s="146" t="str">
        <f t="shared" si="66"/>
        <v>OK</v>
      </c>
      <c r="R174" s="146" t="str">
        <f t="shared" si="66"/>
        <v>OK</v>
      </c>
      <c r="S174" s="146" t="str">
        <f t="shared" si="66"/>
        <v>OK</v>
      </c>
      <c r="T174" s="146" t="str">
        <f t="shared" si="66"/>
        <v>OK</v>
      </c>
      <c r="U174" s="146" t="str">
        <f t="shared" si="66"/>
        <v>OK</v>
      </c>
      <c r="V174" s="146" t="str">
        <f t="shared" si="66"/>
        <v>OK</v>
      </c>
      <c r="W174" s="146" t="str">
        <f t="shared" si="66"/>
        <v>OK</v>
      </c>
      <c r="X174" s="146" t="str">
        <f t="shared" si="66"/>
        <v>OK</v>
      </c>
      <c r="Y174" s="146" t="str">
        <f t="shared" si="66"/>
        <v>OK</v>
      </c>
      <c r="Z174" s="146" t="str">
        <f t="shared" si="66"/>
        <v>OK</v>
      </c>
      <c r="AA174" s="146" t="str">
        <f t="shared" si="66"/>
        <v>OK</v>
      </c>
      <c r="AB174" s="146" t="str">
        <f t="shared" si="66"/>
        <v>OK</v>
      </c>
      <c r="AC174" s="146" t="str">
        <f t="shared" si="66"/>
        <v>OK</v>
      </c>
      <c r="AD174" s="146" t="str">
        <f t="shared" si="66"/>
        <v>OK</v>
      </c>
      <c r="AE174" s="146" t="str">
        <f t="shared" si="66"/>
        <v>OK</v>
      </c>
      <c r="AF174" s="146" t="str">
        <f t="shared" si="66"/>
        <v>OK</v>
      </c>
      <c r="AG174" s="146" t="str">
        <f t="shared" si="66"/>
        <v>OK</v>
      </c>
      <c r="AH174" s="146" t="str">
        <f t="shared" si="66"/>
        <v>OK</v>
      </c>
      <c r="AI174" s="146" t="str">
        <f t="shared" si="66"/>
        <v>OK</v>
      </c>
      <c r="AJ174" s="146" t="str">
        <f t="shared" si="66"/>
        <v>OK</v>
      </c>
      <c r="AK174" s="146" t="str">
        <f t="shared" si="66"/>
        <v>OK</v>
      </c>
      <c r="AL174" s="147" t="str">
        <f t="shared" si="66"/>
        <v>OK</v>
      </c>
    </row>
    <row r="175" spans="1:38" ht="14.25" outlineLevel="2">
      <c r="A175" s="36"/>
      <c r="B175" s="139"/>
      <c r="C175" s="140" t="s">
        <v>302</v>
      </c>
      <c r="D175" s="154" t="s">
        <v>303</v>
      </c>
      <c r="E175" s="142" t="s">
        <v>15</v>
      </c>
      <c r="F175" s="143" t="s">
        <v>15</v>
      </c>
      <c r="G175" s="143" t="s">
        <v>15</v>
      </c>
      <c r="H175" s="144" t="s">
        <v>15</v>
      </c>
      <c r="I175" s="145" t="str">
        <f aca="true" t="shared" si="67" ref="I175:AL175">IF(I36&gt;=I37,"OK","BŁĄD")</f>
        <v>OK</v>
      </c>
      <c r="J175" s="146" t="str">
        <f t="shared" si="67"/>
        <v>OK</v>
      </c>
      <c r="K175" s="146" t="str">
        <f t="shared" si="67"/>
        <v>OK</v>
      </c>
      <c r="L175" s="146" t="str">
        <f t="shared" si="67"/>
        <v>OK</v>
      </c>
      <c r="M175" s="146" t="str">
        <f t="shared" si="67"/>
        <v>OK</v>
      </c>
      <c r="N175" s="146" t="str">
        <f t="shared" si="67"/>
        <v>OK</v>
      </c>
      <c r="O175" s="146" t="str">
        <f t="shared" si="67"/>
        <v>OK</v>
      </c>
      <c r="P175" s="146" t="str">
        <f t="shared" si="67"/>
        <v>OK</v>
      </c>
      <c r="Q175" s="146" t="str">
        <f t="shared" si="67"/>
        <v>OK</v>
      </c>
      <c r="R175" s="146" t="str">
        <f t="shared" si="67"/>
        <v>OK</v>
      </c>
      <c r="S175" s="146" t="str">
        <f t="shared" si="67"/>
        <v>OK</v>
      </c>
      <c r="T175" s="146" t="str">
        <f t="shared" si="67"/>
        <v>OK</v>
      </c>
      <c r="U175" s="146" t="str">
        <f t="shared" si="67"/>
        <v>OK</v>
      </c>
      <c r="V175" s="146" t="str">
        <f t="shared" si="67"/>
        <v>OK</v>
      </c>
      <c r="W175" s="146" t="str">
        <f t="shared" si="67"/>
        <v>OK</v>
      </c>
      <c r="X175" s="146" t="str">
        <f t="shared" si="67"/>
        <v>OK</v>
      </c>
      <c r="Y175" s="146" t="str">
        <f t="shared" si="67"/>
        <v>OK</v>
      </c>
      <c r="Z175" s="146" t="str">
        <f t="shared" si="67"/>
        <v>OK</v>
      </c>
      <c r="AA175" s="146" t="str">
        <f t="shared" si="67"/>
        <v>OK</v>
      </c>
      <c r="AB175" s="146" t="str">
        <f t="shared" si="67"/>
        <v>OK</v>
      </c>
      <c r="AC175" s="146" t="str">
        <f t="shared" si="67"/>
        <v>OK</v>
      </c>
      <c r="AD175" s="146" t="str">
        <f t="shared" si="67"/>
        <v>OK</v>
      </c>
      <c r="AE175" s="146" t="str">
        <f t="shared" si="67"/>
        <v>OK</v>
      </c>
      <c r="AF175" s="146" t="str">
        <f t="shared" si="67"/>
        <v>OK</v>
      </c>
      <c r="AG175" s="146" t="str">
        <f t="shared" si="67"/>
        <v>OK</v>
      </c>
      <c r="AH175" s="146" t="str">
        <f t="shared" si="67"/>
        <v>OK</v>
      </c>
      <c r="AI175" s="146" t="str">
        <f t="shared" si="67"/>
        <v>OK</v>
      </c>
      <c r="AJ175" s="146" t="str">
        <f t="shared" si="67"/>
        <v>OK</v>
      </c>
      <c r="AK175" s="146" t="str">
        <f t="shared" si="67"/>
        <v>OK</v>
      </c>
      <c r="AL175" s="147" t="str">
        <f t="shared" si="67"/>
        <v>OK</v>
      </c>
    </row>
    <row r="176" spans="1:38" ht="14.25" outlineLevel="2">
      <c r="A176" s="36"/>
      <c r="B176" s="139"/>
      <c r="C176" s="140" t="s">
        <v>304</v>
      </c>
      <c r="D176" s="154" t="s">
        <v>305</v>
      </c>
      <c r="E176" s="142" t="s">
        <v>15</v>
      </c>
      <c r="F176" s="143" t="s">
        <v>15</v>
      </c>
      <c r="G176" s="143" t="s">
        <v>15</v>
      </c>
      <c r="H176" s="144" t="s">
        <v>15</v>
      </c>
      <c r="I176" s="145" t="str">
        <f aca="true" t="shared" si="68" ref="I176:AL176">IF(I38&gt;=I39,"OK","BŁĄD")</f>
        <v>OK</v>
      </c>
      <c r="J176" s="146" t="str">
        <f t="shared" si="68"/>
        <v>OK</v>
      </c>
      <c r="K176" s="146" t="str">
        <f t="shared" si="68"/>
        <v>OK</v>
      </c>
      <c r="L176" s="146" t="str">
        <f t="shared" si="68"/>
        <v>OK</v>
      </c>
      <c r="M176" s="146" t="str">
        <f t="shared" si="68"/>
        <v>OK</v>
      </c>
      <c r="N176" s="146" t="str">
        <f t="shared" si="68"/>
        <v>OK</v>
      </c>
      <c r="O176" s="146" t="str">
        <f t="shared" si="68"/>
        <v>OK</v>
      </c>
      <c r="P176" s="146" t="str">
        <f t="shared" si="68"/>
        <v>OK</v>
      </c>
      <c r="Q176" s="146" t="str">
        <f t="shared" si="68"/>
        <v>OK</v>
      </c>
      <c r="R176" s="146" t="str">
        <f t="shared" si="68"/>
        <v>OK</v>
      </c>
      <c r="S176" s="146" t="str">
        <f t="shared" si="68"/>
        <v>OK</v>
      </c>
      <c r="T176" s="146" t="str">
        <f t="shared" si="68"/>
        <v>OK</v>
      </c>
      <c r="U176" s="146" t="str">
        <f t="shared" si="68"/>
        <v>OK</v>
      </c>
      <c r="V176" s="146" t="str">
        <f t="shared" si="68"/>
        <v>OK</v>
      </c>
      <c r="W176" s="146" t="str">
        <f t="shared" si="68"/>
        <v>OK</v>
      </c>
      <c r="X176" s="146" t="str">
        <f t="shared" si="68"/>
        <v>OK</v>
      </c>
      <c r="Y176" s="146" t="str">
        <f t="shared" si="68"/>
        <v>OK</v>
      </c>
      <c r="Z176" s="146" t="str">
        <f t="shared" si="68"/>
        <v>OK</v>
      </c>
      <c r="AA176" s="146" t="str">
        <f t="shared" si="68"/>
        <v>OK</v>
      </c>
      <c r="AB176" s="146" t="str">
        <f t="shared" si="68"/>
        <v>OK</v>
      </c>
      <c r="AC176" s="146" t="str">
        <f t="shared" si="68"/>
        <v>OK</v>
      </c>
      <c r="AD176" s="146" t="str">
        <f t="shared" si="68"/>
        <v>OK</v>
      </c>
      <c r="AE176" s="146" t="str">
        <f t="shared" si="68"/>
        <v>OK</v>
      </c>
      <c r="AF176" s="146" t="str">
        <f t="shared" si="68"/>
        <v>OK</v>
      </c>
      <c r="AG176" s="146" t="str">
        <f t="shared" si="68"/>
        <v>OK</v>
      </c>
      <c r="AH176" s="146" t="str">
        <f t="shared" si="68"/>
        <v>OK</v>
      </c>
      <c r="AI176" s="146" t="str">
        <f t="shared" si="68"/>
        <v>OK</v>
      </c>
      <c r="AJ176" s="146" t="str">
        <f t="shared" si="68"/>
        <v>OK</v>
      </c>
      <c r="AK176" s="146" t="str">
        <f t="shared" si="68"/>
        <v>OK</v>
      </c>
      <c r="AL176" s="147" t="str">
        <f t="shared" si="68"/>
        <v>OK</v>
      </c>
    </row>
    <row r="177" spans="1:38" ht="14.25" outlineLevel="2">
      <c r="A177" s="36"/>
      <c r="B177" s="139"/>
      <c r="C177" s="140" t="s">
        <v>306</v>
      </c>
      <c r="D177" s="154" t="s">
        <v>307</v>
      </c>
      <c r="E177" s="142" t="s">
        <v>15</v>
      </c>
      <c r="F177" s="143" t="s">
        <v>15</v>
      </c>
      <c r="G177" s="143" t="s">
        <v>15</v>
      </c>
      <c r="H177" s="144" t="s">
        <v>15</v>
      </c>
      <c r="I177" s="145" t="str">
        <f aca="true" t="shared" si="69" ref="I177:AL177">IF(I40&gt;=I41,"OK","BŁĄD")</f>
        <v>OK</v>
      </c>
      <c r="J177" s="146" t="str">
        <f t="shared" si="69"/>
        <v>OK</v>
      </c>
      <c r="K177" s="146" t="str">
        <f t="shared" si="69"/>
        <v>OK</v>
      </c>
      <c r="L177" s="146" t="str">
        <f t="shared" si="69"/>
        <v>OK</v>
      </c>
      <c r="M177" s="146" t="str">
        <f t="shared" si="69"/>
        <v>OK</v>
      </c>
      <c r="N177" s="146" t="str">
        <f t="shared" si="69"/>
        <v>OK</v>
      </c>
      <c r="O177" s="146" t="str">
        <f t="shared" si="69"/>
        <v>OK</v>
      </c>
      <c r="P177" s="146" t="str">
        <f t="shared" si="69"/>
        <v>OK</v>
      </c>
      <c r="Q177" s="146" t="str">
        <f t="shared" si="69"/>
        <v>OK</v>
      </c>
      <c r="R177" s="146" t="str">
        <f t="shared" si="69"/>
        <v>OK</v>
      </c>
      <c r="S177" s="146" t="str">
        <f t="shared" si="69"/>
        <v>OK</v>
      </c>
      <c r="T177" s="146" t="str">
        <f t="shared" si="69"/>
        <v>OK</v>
      </c>
      <c r="U177" s="146" t="str">
        <f t="shared" si="69"/>
        <v>OK</v>
      </c>
      <c r="V177" s="146" t="str">
        <f t="shared" si="69"/>
        <v>OK</v>
      </c>
      <c r="W177" s="146" t="str">
        <f t="shared" si="69"/>
        <v>OK</v>
      </c>
      <c r="X177" s="146" t="str">
        <f t="shared" si="69"/>
        <v>OK</v>
      </c>
      <c r="Y177" s="146" t="str">
        <f t="shared" si="69"/>
        <v>OK</v>
      </c>
      <c r="Z177" s="146" t="str">
        <f t="shared" si="69"/>
        <v>OK</v>
      </c>
      <c r="AA177" s="146" t="str">
        <f t="shared" si="69"/>
        <v>OK</v>
      </c>
      <c r="AB177" s="146" t="str">
        <f t="shared" si="69"/>
        <v>OK</v>
      </c>
      <c r="AC177" s="146" t="str">
        <f t="shared" si="69"/>
        <v>OK</v>
      </c>
      <c r="AD177" s="146" t="str">
        <f t="shared" si="69"/>
        <v>OK</v>
      </c>
      <c r="AE177" s="146" t="str">
        <f t="shared" si="69"/>
        <v>OK</v>
      </c>
      <c r="AF177" s="146" t="str">
        <f t="shared" si="69"/>
        <v>OK</v>
      </c>
      <c r="AG177" s="146" t="str">
        <f t="shared" si="69"/>
        <v>OK</v>
      </c>
      <c r="AH177" s="146" t="str">
        <f t="shared" si="69"/>
        <v>OK</v>
      </c>
      <c r="AI177" s="146" t="str">
        <f t="shared" si="69"/>
        <v>OK</v>
      </c>
      <c r="AJ177" s="146" t="str">
        <f t="shared" si="69"/>
        <v>OK</v>
      </c>
      <c r="AK177" s="146" t="str">
        <f t="shared" si="69"/>
        <v>OK</v>
      </c>
      <c r="AL177" s="147" t="str">
        <f t="shared" si="69"/>
        <v>OK</v>
      </c>
    </row>
    <row r="178" spans="1:38" ht="14.25" outlineLevel="2">
      <c r="A178" s="36"/>
      <c r="B178" s="139"/>
      <c r="C178" s="140" t="s">
        <v>308</v>
      </c>
      <c r="D178" s="154" t="s">
        <v>309</v>
      </c>
      <c r="E178" s="142" t="s">
        <v>15</v>
      </c>
      <c r="F178" s="143" t="s">
        <v>15</v>
      </c>
      <c r="G178" s="143" t="s">
        <v>15</v>
      </c>
      <c r="H178" s="144" t="s">
        <v>15</v>
      </c>
      <c r="I178" s="145" t="str">
        <f aca="true" t="shared" si="70" ref="I178:AL178">IF(I42&gt;=I43,"OK","BŁĄD")</f>
        <v>OK</v>
      </c>
      <c r="J178" s="146" t="str">
        <f t="shared" si="70"/>
        <v>OK</v>
      </c>
      <c r="K178" s="146" t="str">
        <f t="shared" si="70"/>
        <v>OK</v>
      </c>
      <c r="L178" s="146" t="str">
        <f t="shared" si="70"/>
        <v>OK</v>
      </c>
      <c r="M178" s="146" t="str">
        <f t="shared" si="70"/>
        <v>OK</v>
      </c>
      <c r="N178" s="146" t="str">
        <f t="shared" si="70"/>
        <v>OK</v>
      </c>
      <c r="O178" s="146" t="str">
        <f t="shared" si="70"/>
        <v>OK</v>
      </c>
      <c r="P178" s="146" t="str">
        <f t="shared" si="70"/>
        <v>OK</v>
      </c>
      <c r="Q178" s="146" t="str">
        <f t="shared" si="70"/>
        <v>OK</v>
      </c>
      <c r="R178" s="146" t="str">
        <f t="shared" si="70"/>
        <v>OK</v>
      </c>
      <c r="S178" s="146" t="str">
        <f t="shared" si="70"/>
        <v>OK</v>
      </c>
      <c r="T178" s="146" t="str">
        <f t="shared" si="70"/>
        <v>OK</v>
      </c>
      <c r="U178" s="146" t="str">
        <f t="shared" si="70"/>
        <v>OK</v>
      </c>
      <c r="V178" s="146" t="str">
        <f t="shared" si="70"/>
        <v>OK</v>
      </c>
      <c r="W178" s="146" t="str">
        <f t="shared" si="70"/>
        <v>OK</v>
      </c>
      <c r="X178" s="146" t="str">
        <f t="shared" si="70"/>
        <v>OK</v>
      </c>
      <c r="Y178" s="146" t="str">
        <f t="shared" si="70"/>
        <v>OK</v>
      </c>
      <c r="Z178" s="146" t="str">
        <f t="shared" si="70"/>
        <v>OK</v>
      </c>
      <c r="AA178" s="146" t="str">
        <f t="shared" si="70"/>
        <v>OK</v>
      </c>
      <c r="AB178" s="146" t="str">
        <f t="shared" si="70"/>
        <v>OK</v>
      </c>
      <c r="AC178" s="146" t="str">
        <f t="shared" si="70"/>
        <v>OK</v>
      </c>
      <c r="AD178" s="146" t="str">
        <f t="shared" si="70"/>
        <v>OK</v>
      </c>
      <c r="AE178" s="146" t="str">
        <f t="shared" si="70"/>
        <v>OK</v>
      </c>
      <c r="AF178" s="146" t="str">
        <f t="shared" si="70"/>
        <v>OK</v>
      </c>
      <c r="AG178" s="146" t="str">
        <f t="shared" si="70"/>
        <v>OK</v>
      </c>
      <c r="AH178" s="146" t="str">
        <f t="shared" si="70"/>
        <v>OK</v>
      </c>
      <c r="AI178" s="146" t="str">
        <f t="shared" si="70"/>
        <v>OK</v>
      </c>
      <c r="AJ178" s="146" t="str">
        <f t="shared" si="70"/>
        <v>OK</v>
      </c>
      <c r="AK178" s="146" t="str">
        <f t="shared" si="70"/>
        <v>OK</v>
      </c>
      <c r="AL178" s="147" t="str">
        <f t="shared" si="70"/>
        <v>OK</v>
      </c>
    </row>
    <row r="179" spans="1:38" ht="14.25" outlineLevel="2">
      <c r="A179" s="36"/>
      <c r="B179" s="139"/>
      <c r="C179" s="140" t="s">
        <v>310</v>
      </c>
      <c r="D179" s="154" t="s">
        <v>311</v>
      </c>
      <c r="E179" s="142" t="s">
        <v>15</v>
      </c>
      <c r="F179" s="143" t="s">
        <v>15</v>
      </c>
      <c r="G179" s="143" t="s">
        <v>15</v>
      </c>
      <c r="H179" s="144" t="s">
        <v>15</v>
      </c>
      <c r="I179" s="145" t="str">
        <f aca="true" t="shared" si="71" ref="I179:AL179">IF(I45&gt;=I46,"OK","BŁĄD")</f>
        <v>OK</v>
      </c>
      <c r="J179" s="146" t="str">
        <f t="shared" si="71"/>
        <v>OK</v>
      </c>
      <c r="K179" s="146" t="str">
        <f t="shared" si="71"/>
        <v>OK</v>
      </c>
      <c r="L179" s="146" t="str">
        <f t="shared" si="71"/>
        <v>OK</v>
      </c>
      <c r="M179" s="146" t="str">
        <f t="shared" si="71"/>
        <v>OK</v>
      </c>
      <c r="N179" s="146" t="str">
        <f t="shared" si="71"/>
        <v>OK</v>
      </c>
      <c r="O179" s="146" t="str">
        <f t="shared" si="71"/>
        <v>OK</v>
      </c>
      <c r="P179" s="146" t="str">
        <f t="shared" si="71"/>
        <v>OK</v>
      </c>
      <c r="Q179" s="146" t="str">
        <f t="shared" si="71"/>
        <v>OK</v>
      </c>
      <c r="R179" s="146" t="str">
        <f t="shared" si="71"/>
        <v>OK</v>
      </c>
      <c r="S179" s="146" t="str">
        <f t="shared" si="71"/>
        <v>OK</v>
      </c>
      <c r="T179" s="146" t="str">
        <f t="shared" si="71"/>
        <v>OK</v>
      </c>
      <c r="U179" s="146" t="str">
        <f t="shared" si="71"/>
        <v>OK</v>
      </c>
      <c r="V179" s="146" t="str">
        <f t="shared" si="71"/>
        <v>OK</v>
      </c>
      <c r="W179" s="146" t="str">
        <f t="shared" si="71"/>
        <v>OK</v>
      </c>
      <c r="X179" s="146" t="str">
        <f t="shared" si="71"/>
        <v>OK</v>
      </c>
      <c r="Y179" s="146" t="str">
        <f t="shared" si="71"/>
        <v>OK</v>
      </c>
      <c r="Z179" s="146" t="str">
        <f t="shared" si="71"/>
        <v>OK</v>
      </c>
      <c r="AA179" s="146" t="str">
        <f t="shared" si="71"/>
        <v>OK</v>
      </c>
      <c r="AB179" s="146" t="str">
        <f t="shared" si="71"/>
        <v>OK</v>
      </c>
      <c r="AC179" s="146" t="str">
        <f t="shared" si="71"/>
        <v>OK</v>
      </c>
      <c r="AD179" s="146" t="str">
        <f t="shared" si="71"/>
        <v>OK</v>
      </c>
      <c r="AE179" s="146" t="str">
        <f t="shared" si="71"/>
        <v>OK</v>
      </c>
      <c r="AF179" s="146" t="str">
        <f t="shared" si="71"/>
        <v>OK</v>
      </c>
      <c r="AG179" s="146" t="str">
        <f t="shared" si="71"/>
        <v>OK</v>
      </c>
      <c r="AH179" s="146" t="str">
        <f t="shared" si="71"/>
        <v>OK</v>
      </c>
      <c r="AI179" s="146" t="str">
        <f t="shared" si="71"/>
        <v>OK</v>
      </c>
      <c r="AJ179" s="146" t="str">
        <f t="shared" si="71"/>
        <v>OK</v>
      </c>
      <c r="AK179" s="146" t="str">
        <f t="shared" si="71"/>
        <v>OK</v>
      </c>
      <c r="AL179" s="147" t="str">
        <f t="shared" si="71"/>
        <v>OK</v>
      </c>
    </row>
    <row r="180" spans="1:38" ht="14.25" outlineLevel="2">
      <c r="A180" s="36"/>
      <c r="B180" s="139"/>
      <c r="C180" s="140" t="s">
        <v>312</v>
      </c>
      <c r="D180" s="154" t="s">
        <v>313</v>
      </c>
      <c r="E180" s="142" t="s">
        <v>15</v>
      </c>
      <c r="F180" s="143" t="s">
        <v>15</v>
      </c>
      <c r="G180" s="143" t="s">
        <v>15</v>
      </c>
      <c r="H180" s="144" t="s">
        <v>15</v>
      </c>
      <c r="I180" s="145" t="str">
        <f aca="true" t="shared" si="72" ref="I180:AL180">IF(I45&gt;=I67,"OK","BŁĄD")</f>
        <v>OK</v>
      </c>
      <c r="J180" s="146" t="str">
        <f t="shared" si="72"/>
        <v>OK</v>
      </c>
      <c r="K180" s="146" t="str">
        <f t="shared" si="72"/>
        <v>OK</v>
      </c>
      <c r="L180" s="146" t="str">
        <f t="shared" si="72"/>
        <v>OK</v>
      </c>
      <c r="M180" s="146" t="str">
        <f t="shared" si="72"/>
        <v>OK</v>
      </c>
      <c r="N180" s="146" t="str">
        <f t="shared" si="72"/>
        <v>OK</v>
      </c>
      <c r="O180" s="146" t="str">
        <f t="shared" si="72"/>
        <v>OK</v>
      </c>
      <c r="P180" s="146" t="str">
        <f t="shared" si="72"/>
        <v>OK</v>
      </c>
      <c r="Q180" s="146" t="str">
        <f t="shared" si="72"/>
        <v>OK</v>
      </c>
      <c r="R180" s="146" t="str">
        <f t="shared" si="72"/>
        <v>OK</v>
      </c>
      <c r="S180" s="146" t="str">
        <f t="shared" si="72"/>
        <v>OK</v>
      </c>
      <c r="T180" s="146" t="str">
        <f t="shared" si="72"/>
        <v>OK</v>
      </c>
      <c r="U180" s="146" t="str">
        <f t="shared" si="72"/>
        <v>OK</v>
      </c>
      <c r="V180" s="146" t="str">
        <f t="shared" si="72"/>
        <v>OK</v>
      </c>
      <c r="W180" s="146" t="str">
        <f t="shared" si="72"/>
        <v>OK</v>
      </c>
      <c r="X180" s="146" t="str">
        <f t="shared" si="72"/>
        <v>OK</v>
      </c>
      <c r="Y180" s="146" t="str">
        <f t="shared" si="72"/>
        <v>OK</v>
      </c>
      <c r="Z180" s="146" t="str">
        <f t="shared" si="72"/>
        <v>OK</v>
      </c>
      <c r="AA180" s="146" t="str">
        <f t="shared" si="72"/>
        <v>OK</v>
      </c>
      <c r="AB180" s="146" t="str">
        <f t="shared" si="72"/>
        <v>OK</v>
      </c>
      <c r="AC180" s="146" t="str">
        <f t="shared" si="72"/>
        <v>OK</v>
      </c>
      <c r="AD180" s="146" t="str">
        <f t="shared" si="72"/>
        <v>OK</v>
      </c>
      <c r="AE180" s="146" t="str">
        <f t="shared" si="72"/>
        <v>OK</v>
      </c>
      <c r="AF180" s="146" t="str">
        <f t="shared" si="72"/>
        <v>OK</v>
      </c>
      <c r="AG180" s="146" t="str">
        <f t="shared" si="72"/>
        <v>OK</v>
      </c>
      <c r="AH180" s="146" t="str">
        <f t="shared" si="72"/>
        <v>OK</v>
      </c>
      <c r="AI180" s="146" t="str">
        <f t="shared" si="72"/>
        <v>OK</v>
      </c>
      <c r="AJ180" s="146" t="str">
        <f t="shared" si="72"/>
        <v>OK</v>
      </c>
      <c r="AK180" s="146" t="str">
        <f t="shared" si="72"/>
        <v>OK</v>
      </c>
      <c r="AL180" s="147" t="str">
        <f t="shared" si="72"/>
        <v>OK</v>
      </c>
    </row>
    <row r="181" spans="1:38" ht="14.25" outlineLevel="2">
      <c r="A181" s="36"/>
      <c r="B181" s="139"/>
      <c r="C181" s="140" t="s">
        <v>314</v>
      </c>
      <c r="D181" s="154" t="s">
        <v>315</v>
      </c>
      <c r="E181" s="142" t="s">
        <v>15</v>
      </c>
      <c r="F181" s="143" t="s">
        <v>15</v>
      </c>
      <c r="G181" s="143" t="s">
        <v>15</v>
      </c>
      <c r="H181" s="144" t="s">
        <v>15</v>
      </c>
      <c r="I181" s="145" t="str">
        <f aca="true" t="shared" si="73" ref="I181:AL181">IF(I45&gt;=I107,"OK","BŁĄD")</f>
        <v>OK</v>
      </c>
      <c r="J181" s="146" t="str">
        <f t="shared" si="73"/>
        <v>OK</v>
      </c>
      <c r="K181" s="146" t="str">
        <f t="shared" si="73"/>
        <v>OK</v>
      </c>
      <c r="L181" s="146" t="str">
        <f t="shared" si="73"/>
        <v>OK</v>
      </c>
      <c r="M181" s="146" t="str">
        <f t="shared" si="73"/>
        <v>OK</v>
      </c>
      <c r="N181" s="146" t="str">
        <f t="shared" si="73"/>
        <v>OK</v>
      </c>
      <c r="O181" s="146" t="str">
        <f t="shared" si="73"/>
        <v>OK</v>
      </c>
      <c r="P181" s="146" t="str">
        <f t="shared" si="73"/>
        <v>OK</v>
      </c>
      <c r="Q181" s="146" t="str">
        <f t="shared" si="73"/>
        <v>OK</v>
      </c>
      <c r="R181" s="146" t="str">
        <f t="shared" si="73"/>
        <v>OK</v>
      </c>
      <c r="S181" s="146" t="str">
        <f t="shared" si="73"/>
        <v>OK</v>
      </c>
      <c r="T181" s="146" t="str">
        <f t="shared" si="73"/>
        <v>OK</v>
      </c>
      <c r="U181" s="146" t="str">
        <f t="shared" si="73"/>
        <v>OK</v>
      </c>
      <c r="V181" s="146" t="str">
        <f t="shared" si="73"/>
        <v>OK</v>
      </c>
      <c r="W181" s="146" t="str">
        <f t="shared" si="73"/>
        <v>OK</v>
      </c>
      <c r="X181" s="146" t="str">
        <f t="shared" si="73"/>
        <v>OK</v>
      </c>
      <c r="Y181" s="146" t="str">
        <f t="shared" si="73"/>
        <v>OK</v>
      </c>
      <c r="Z181" s="146" t="str">
        <f t="shared" si="73"/>
        <v>OK</v>
      </c>
      <c r="AA181" s="146" t="str">
        <f t="shared" si="73"/>
        <v>OK</v>
      </c>
      <c r="AB181" s="146" t="str">
        <f t="shared" si="73"/>
        <v>OK</v>
      </c>
      <c r="AC181" s="146" t="str">
        <f t="shared" si="73"/>
        <v>OK</v>
      </c>
      <c r="AD181" s="146" t="str">
        <f t="shared" si="73"/>
        <v>OK</v>
      </c>
      <c r="AE181" s="146" t="str">
        <f t="shared" si="73"/>
        <v>OK</v>
      </c>
      <c r="AF181" s="146" t="str">
        <f t="shared" si="73"/>
        <v>OK</v>
      </c>
      <c r="AG181" s="146" t="str">
        <f t="shared" si="73"/>
        <v>OK</v>
      </c>
      <c r="AH181" s="146" t="str">
        <f t="shared" si="73"/>
        <v>OK</v>
      </c>
      <c r="AI181" s="146" t="str">
        <f t="shared" si="73"/>
        <v>OK</v>
      </c>
      <c r="AJ181" s="146" t="str">
        <f t="shared" si="73"/>
        <v>OK</v>
      </c>
      <c r="AK181" s="146" t="str">
        <f t="shared" si="73"/>
        <v>OK</v>
      </c>
      <c r="AL181" s="147" t="str">
        <f t="shared" si="73"/>
        <v>OK</v>
      </c>
    </row>
    <row r="182" spans="1:38" ht="14.25" outlineLevel="2">
      <c r="A182" s="36"/>
      <c r="B182" s="139"/>
      <c r="C182" s="140" t="s">
        <v>316</v>
      </c>
      <c r="D182" s="154" t="s">
        <v>317</v>
      </c>
      <c r="E182" s="142" t="s">
        <v>15</v>
      </c>
      <c r="F182" s="143" t="s">
        <v>15</v>
      </c>
      <c r="G182" s="143" t="s">
        <v>15</v>
      </c>
      <c r="H182" s="144" t="s">
        <v>15</v>
      </c>
      <c r="I182" s="145" t="str">
        <f aca="true" t="shared" si="74" ref="I182:AL182">IF(I51&gt;=I52,"OK","BŁĄD")</f>
        <v>OK</v>
      </c>
      <c r="J182" s="146" t="str">
        <f t="shared" si="74"/>
        <v>OK</v>
      </c>
      <c r="K182" s="146" t="str">
        <f t="shared" si="74"/>
        <v>OK</v>
      </c>
      <c r="L182" s="146" t="str">
        <f t="shared" si="74"/>
        <v>OK</v>
      </c>
      <c r="M182" s="146" t="str">
        <f t="shared" si="74"/>
        <v>OK</v>
      </c>
      <c r="N182" s="146" t="str">
        <f t="shared" si="74"/>
        <v>OK</v>
      </c>
      <c r="O182" s="146" t="str">
        <f t="shared" si="74"/>
        <v>OK</v>
      </c>
      <c r="P182" s="146" t="str">
        <f t="shared" si="74"/>
        <v>OK</v>
      </c>
      <c r="Q182" s="146" t="str">
        <f t="shared" si="74"/>
        <v>OK</v>
      </c>
      <c r="R182" s="146" t="str">
        <f t="shared" si="74"/>
        <v>OK</v>
      </c>
      <c r="S182" s="146" t="str">
        <f t="shared" si="74"/>
        <v>OK</v>
      </c>
      <c r="T182" s="146" t="str">
        <f t="shared" si="74"/>
        <v>OK</v>
      </c>
      <c r="U182" s="146" t="str">
        <f t="shared" si="74"/>
        <v>OK</v>
      </c>
      <c r="V182" s="146" t="str">
        <f t="shared" si="74"/>
        <v>OK</v>
      </c>
      <c r="W182" s="146" t="str">
        <f t="shared" si="74"/>
        <v>OK</v>
      </c>
      <c r="X182" s="146" t="str">
        <f t="shared" si="74"/>
        <v>OK</v>
      </c>
      <c r="Y182" s="146" t="str">
        <f t="shared" si="74"/>
        <v>OK</v>
      </c>
      <c r="Z182" s="146" t="str">
        <f t="shared" si="74"/>
        <v>OK</v>
      </c>
      <c r="AA182" s="146" t="str">
        <f t="shared" si="74"/>
        <v>OK</v>
      </c>
      <c r="AB182" s="146" t="str">
        <f t="shared" si="74"/>
        <v>OK</v>
      </c>
      <c r="AC182" s="146" t="str">
        <f t="shared" si="74"/>
        <v>OK</v>
      </c>
      <c r="AD182" s="146" t="str">
        <f t="shared" si="74"/>
        <v>OK</v>
      </c>
      <c r="AE182" s="146" t="str">
        <f t="shared" si="74"/>
        <v>OK</v>
      </c>
      <c r="AF182" s="146" t="str">
        <f t="shared" si="74"/>
        <v>OK</v>
      </c>
      <c r="AG182" s="146" t="str">
        <f t="shared" si="74"/>
        <v>OK</v>
      </c>
      <c r="AH182" s="146" t="str">
        <f t="shared" si="74"/>
        <v>OK</v>
      </c>
      <c r="AI182" s="146" t="str">
        <f t="shared" si="74"/>
        <v>OK</v>
      </c>
      <c r="AJ182" s="146" t="str">
        <f t="shared" si="74"/>
        <v>OK</v>
      </c>
      <c r="AK182" s="146" t="str">
        <f t="shared" si="74"/>
        <v>OK</v>
      </c>
      <c r="AL182" s="147" t="str">
        <f t="shared" si="74"/>
        <v>OK</v>
      </c>
    </row>
    <row r="183" spans="1:38" ht="14.25" outlineLevel="2">
      <c r="A183" s="36"/>
      <c r="B183" s="139"/>
      <c r="C183" s="140" t="s">
        <v>318</v>
      </c>
      <c r="D183" s="154" t="s">
        <v>319</v>
      </c>
      <c r="E183" s="142" t="s">
        <v>15</v>
      </c>
      <c r="F183" s="143" t="s">
        <v>15</v>
      </c>
      <c r="G183" s="143" t="s">
        <v>15</v>
      </c>
      <c r="H183" s="144" t="s">
        <v>15</v>
      </c>
      <c r="I183" s="145" t="str">
        <f aca="true" t="shared" si="75" ref="I183:AL183">IF(I51&gt;=I108,"OK","BŁĄD")</f>
        <v>OK</v>
      </c>
      <c r="J183" s="146" t="str">
        <f t="shared" si="75"/>
        <v>OK</v>
      </c>
      <c r="K183" s="146" t="str">
        <f t="shared" si="75"/>
        <v>OK</v>
      </c>
      <c r="L183" s="146" t="str">
        <f t="shared" si="75"/>
        <v>OK</v>
      </c>
      <c r="M183" s="146" t="str">
        <f t="shared" si="75"/>
        <v>OK</v>
      </c>
      <c r="N183" s="146" t="str">
        <f t="shared" si="75"/>
        <v>OK</v>
      </c>
      <c r="O183" s="146" t="str">
        <f t="shared" si="75"/>
        <v>OK</v>
      </c>
      <c r="P183" s="146" t="str">
        <f t="shared" si="75"/>
        <v>OK</v>
      </c>
      <c r="Q183" s="146" t="str">
        <f t="shared" si="75"/>
        <v>OK</v>
      </c>
      <c r="R183" s="146" t="str">
        <f t="shared" si="75"/>
        <v>OK</v>
      </c>
      <c r="S183" s="146" t="str">
        <f t="shared" si="75"/>
        <v>OK</v>
      </c>
      <c r="T183" s="146" t="str">
        <f t="shared" si="75"/>
        <v>OK</v>
      </c>
      <c r="U183" s="146" t="str">
        <f t="shared" si="75"/>
        <v>OK</v>
      </c>
      <c r="V183" s="146" t="str">
        <f t="shared" si="75"/>
        <v>OK</v>
      </c>
      <c r="W183" s="146" t="str">
        <f t="shared" si="75"/>
        <v>OK</v>
      </c>
      <c r="X183" s="146" t="str">
        <f t="shared" si="75"/>
        <v>OK</v>
      </c>
      <c r="Y183" s="146" t="str">
        <f t="shared" si="75"/>
        <v>OK</v>
      </c>
      <c r="Z183" s="146" t="str">
        <f t="shared" si="75"/>
        <v>OK</v>
      </c>
      <c r="AA183" s="146" t="str">
        <f t="shared" si="75"/>
        <v>OK</v>
      </c>
      <c r="AB183" s="146" t="str">
        <f t="shared" si="75"/>
        <v>OK</v>
      </c>
      <c r="AC183" s="146" t="str">
        <f t="shared" si="75"/>
        <v>OK</v>
      </c>
      <c r="AD183" s="146" t="str">
        <f t="shared" si="75"/>
        <v>OK</v>
      </c>
      <c r="AE183" s="146" t="str">
        <f t="shared" si="75"/>
        <v>OK</v>
      </c>
      <c r="AF183" s="146" t="str">
        <f t="shared" si="75"/>
        <v>OK</v>
      </c>
      <c r="AG183" s="146" t="str">
        <f t="shared" si="75"/>
        <v>OK</v>
      </c>
      <c r="AH183" s="146" t="str">
        <f t="shared" si="75"/>
        <v>OK</v>
      </c>
      <c r="AI183" s="146" t="str">
        <f t="shared" si="75"/>
        <v>OK</v>
      </c>
      <c r="AJ183" s="146" t="str">
        <f t="shared" si="75"/>
        <v>OK</v>
      </c>
      <c r="AK183" s="146" t="str">
        <f t="shared" si="75"/>
        <v>OK</v>
      </c>
      <c r="AL183" s="147" t="str">
        <f t="shared" si="75"/>
        <v>OK</v>
      </c>
    </row>
    <row r="184" spans="1:38" ht="14.25" outlineLevel="2">
      <c r="A184" s="36"/>
      <c r="B184" s="139"/>
      <c r="C184" s="140" t="s">
        <v>320</v>
      </c>
      <c r="D184" s="154" t="s">
        <v>321</v>
      </c>
      <c r="E184" s="142" t="s">
        <v>15</v>
      </c>
      <c r="F184" s="143" t="s">
        <v>15</v>
      </c>
      <c r="G184" s="143" t="s">
        <v>15</v>
      </c>
      <c r="H184" s="144" t="s">
        <v>15</v>
      </c>
      <c r="I184" s="145" t="str">
        <f aca="true" t="shared" si="76" ref="I184:AL184">IF(I52&gt;=I99,"OK","BŁĄD")</f>
        <v>OK</v>
      </c>
      <c r="J184" s="146" t="str">
        <f t="shared" si="76"/>
        <v>OK</v>
      </c>
      <c r="K184" s="146" t="str">
        <f t="shared" si="76"/>
        <v>OK</v>
      </c>
      <c r="L184" s="146" t="str">
        <f t="shared" si="76"/>
        <v>OK</v>
      </c>
      <c r="M184" s="146" t="str">
        <f t="shared" si="76"/>
        <v>OK</v>
      </c>
      <c r="N184" s="146" t="str">
        <f t="shared" si="76"/>
        <v>OK</v>
      </c>
      <c r="O184" s="146" t="str">
        <f t="shared" si="76"/>
        <v>OK</v>
      </c>
      <c r="P184" s="146" t="str">
        <f t="shared" si="76"/>
        <v>OK</v>
      </c>
      <c r="Q184" s="146" t="str">
        <f t="shared" si="76"/>
        <v>OK</v>
      </c>
      <c r="R184" s="146" t="str">
        <f t="shared" si="76"/>
        <v>OK</v>
      </c>
      <c r="S184" s="146" t="str">
        <f t="shared" si="76"/>
        <v>OK</v>
      </c>
      <c r="T184" s="146" t="str">
        <f t="shared" si="76"/>
        <v>OK</v>
      </c>
      <c r="U184" s="146" t="str">
        <f t="shared" si="76"/>
        <v>OK</v>
      </c>
      <c r="V184" s="146" t="str">
        <f t="shared" si="76"/>
        <v>OK</v>
      </c>
      <c r="W184" s="146" t="str">
        <f t="shared" si="76"/>
        <v>OK</v>
      </c>
      <c r="X184" s="146" t="str">
        <f t="shared" si="76"/>
        <v>OK</v>
      </c>
      <c r="Y184" s="146" t="str">
        <f t="shared" si="76"/>
        <v>OK</v>
      </c>
      <c r="Z184" s="146" t="str">
        <f t="shared" si="76"/>
        <v>OK</v>
      </c>
      <c r="AA184" s="146" t="str">
        <f t="shared" si="76"/>
        <v>OK</v>
      </c>
      <c r="AB184" s="146" t="str">
        <f t="shared" si="76"/>
        <v>OK</v>
      </c>
      <c r="AC184" s="146" t="str">
        <f t="shared" si="76"/>
        <v>OK</v>
      </c>
      <c r="AD184" s="146" t="str">
        <f t="shared" si="76"/>
        <v>OK</v>
      </c>
      <c r="AE184" s="146" t="str">
        <f t="shared" si="76"/>
        <v>OK</v>
      </c>
      <c r="AF184" s="146" t="str">
        <f t="shared" si="76"/>
        <v>OK</v>
      </c>
      <c r="AG184" s="146" t="str">
        <f t="shared" si="76"/>
        <v>OK</v>
      </c>
      <c r="AH184" s="146" t="str">
        <f t="shared" si="76"/>
        <v>OK</v>
      </c>
      <c r="AI184" s="146" t="str">
        <f t="shared" si="76"/>
        <v>OK</v>
      </c>
      <c r="AJ184" s="146" t="str">
        <f t="shared" si="76"/>
        <v>OK</v>
      </c>
      <c r="AK184" s="146" t="str">
        <f t="shared" si="76"/>
        <v>OK</v>
      </c>
      <c r="AL184" s="147" t="str">
        <f t="shared" si="76"/>
        <v>OK</v>
      </c>
    </row>
    <row r="185" spans="1:38" ht="14.25" outlineLevel="2">
      <c r="A185" s="36"/>
      <c r="B185" s="159"/>
      <c r="C185" s="160" t="s">
        <v>322</v>
      </c>
      <c r="D185" s="161" t="s">
        <v>323</v>
      </c>
      <c r="E185" s="162" t="s">
        <v>15</v>
      </c>
      <c r="F185" s="163" t="s">
        <v>15</v>
      </c>
      <c r="G185" s="163" t="s">
        <v>15</v>
      </c>
      <c r="H185" s="164" t="s">
        <v>15</v>
      </c>
      <c r="I185" s="165" t="str">
        <f aca="true" t="shared" si="77" ref="I185:AL185">IF(I29&lt;&gt;0,IF(I30&lt;&gt;0,"OK","BŁĄD"),"N/D")</f>
        <v>OK</v>
      </c>
      <c r="J185" s="166" t="str">
        <f t="shared" si="77"/>
        <v>OK</v>
      </c>
      <c r="K185" s="166" t="str">
        <f t="shared" si="77"/>
        <v>OK</v>
      </c>
      <c r="L185" s="166" t="str">
        <f t="shared" si="77"/>
        <v>OK</v>
      </c>
      <c r="M185" s="166" t="str">
        <f t="shared" si="77"/>
        <v>OK</v>
      </c>
      <c r="N185" s="166" t="str">
        <f t="shared" si="77"/>
        <v>OK</v>
      </c>
      <c r="O185" s="166" t="str">
        <f t="shared" si="77"/>
        <v>OK</v>
      </c>
      <c r="P185" s="166" t="str">
        <f t="shared" si="77"/>
        <v>OK</v>
      </c>
      <c r="Q185" s="166" t="str">
        <f t="shared" si="77"/>
        <v>OK</v>
      </c>
      <c r="R185" s="166" t="str">
        <f t="shared" si="77"/>
        <v>OK</v>
      </c>
      <c r="S185" s="166" t="str">
        <f t="shared" si="77"/>
        <v>OK</v>
      </c>
      <c r="T185" s="166" t="str">
        <f t="shared" si="77"/>
        <v>N/D</v>
      </c>
      <c r="U185" s="166" t="str">
        <f t="shared" si="77"/>
        <v>N/D</v>
      </c>
      <c r="V185" s="166" t="str">
        <f t="shared" si="77"/>
        <v>N/D</v>
      </c>
      <c r="W185" s="166" t="str">
        <f t="shared" si="77"/>
        <v>N/D</v>
      </c>
      <c r="X185" s="166" t="str">
        <f t="shared" si="77"/>
        <v>N/D</v>
      </c>
      <c r="Y185" s="166" t="str">
        <f t="shared" si="77"/>
        <v>N/D</v>
      </c>
      <c r="Z185" s="166" t="str">
        <f t="shared" si="77"/>
        <v>N/D</v>
      </c>
      <c r="AA185" s="166" t="str">
        <f t="shared" si="77"/>
        <v>N/D</v>
      </c>
      <c r="AB185" s="166" t="str">
        <f t="shared" si="77"/>
        <v>N/D</v>
      </c>
      <c r="AC185" s="166" t="str">
        <f t="shared" si="77"/>
        <v>N/D</v>
      </c>
      <c r="AD185" s="166" t="str">
        <f t="shared" si="77"/>
        <v>N/D</v>
      </c>
      <c r="AE185" s="166" t="str">
        <f t="shared" si="77"/>
        <v>N/D</v>
      </c>
      <c r="AF185" s="166" t="str">
        <f t="shared" si="77"/>
        <v>N/D</v>
      </c>
      <c r="AG185" s="166" t="str">
        <f t="shared" si="77"/>
        <v>N/D</v>
      </c>
      <c r="AH185" s="166" t="str">
        <f t="shared" si="77"/>
        <v>N/D</v>
      </c>
      <c r="AI185" s="166" t="str">
        <f t="shared" si="77"/>
        <v>N/D</v>
      </c>
      <c r="AJ185" s="166" t="str">
        <f t="shared" si="77"/>
        <v>N/D</v>
      </c>
      <c r="AK185" s="166" t="str">
        <f t="shared" si="77"/>
        <v>N/D</v>
      </c>
      <c r="AL185" s="167" t="str">
        <f t="shared" si="77"/>
        <v>N/D</v>
      </c>
    </row>
    <row r="186" spans="1:38" ht="14.25" outlineLevel="2">
      <c r="A186" s="36"/>
      <c r="B186" s="168"/>
      <c r="C186" s="168"/>
      <c r="D186" s="168"/>
      <c r="E186" s="169"/>
      <c r="F186" s="169"/>
      <c r="G186" s="169"/>
      <c r="H186" s="169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</row>
    <row r="187" spans="1:38" ht="14.25" outlineLevel="1">
      <c r="A187" s="36"/>
      <c r="B187" s="168"/>
      <c r="C187" s="168"/>
      <c r="D187" s="129" t="s">
        <v>324</v>
      </c>
      <c r="E187" s="169"/>
      <c r="F187" s="169"/>
      <c r="G187" s="169"/>
      <c r="H187" s="169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</row>
    <row r="188" spans="1:39" ht="15" outlineLevel="2">
      <c r="A188" s="36"/>
      <c r="B188" s="171"/>
      <c r="C188" s="172"/>
      <c r="D188" s="173" t="s">
        <v>325</v>
      </c>
      <c r="E188" s="174">
        <f aca="true" t="shared" si="78" ref="E188:AL188">E14+E21</f>
        <v>164582273</v>
      </c>
      <c r="F188" s="175">
        <f t="shared" si="78"/>
        <v>155763700</v>
      </c>
      <c r="G188" s="175">
        <f t="shared" si="78"/>
        <v>152701838</v>
      </c>
      <c r="H188" s="176">
        <f t="shared" si="78"/>
        <v>144838285.91</v>
      </c>
      <c r="I188" s="177">
        <f t="shared" si="78"/>
        <v>155155788</v>
      </c>
      <c r="J188" s="178">
        <f t="shared" si="78"/>
        <v>144682059</v>
      </c>
      <c r="K188" s="178">
        <f t="shared" si="78"/>
        <v>150817387</v>
      </c>
      <c r="L188" s="178">
        <f t="shared" si="78"/>
        <v>156216535</v>
      </c>
      <c r="M188" s="178">
        <f t="shared" si="78"/>
        <v>161580413</v>
      </c>
      <c r="N188" s="178">
        <f t="shared" si="78"/>
        <v>167720469</v>
      </c>
      <c r="O188" s="178">
        <f t="shared" si="78"/>
        <v>173255244</v>
      </c>
      <c r="P188" s="178">
        <f t="shared" si="78"/>
        <v>178799412</v>
      </c>
      <c r="Q188" s="178">
        <f t="shared" si="78"/>
        <v>184342194</v>
      </c>
      <c r="R188" s="178">
        <f t="shared" si="78"/>
        <v>189872460</v>
      </c>
      <c r="S188" s="178">
        <f t="shared" si="78"/>
        <v>195378761</v>
      </c>
      <c r="T188" s="178">
        <f t="shared" si="78"/>
        <v>0</v>
      </c>
      <c r="U188" s="178">
        <f t="shared" si="78"/>
        <v>0</v>
      </c>
      <c r="V188" s="178">
        <f t="shared" si="78"/>
        <v>0</v>
      </c>
      <c r="W188" s="178">
        <f t="shared" si="78"/>
        <v>0</v>
      </c>
      <c r="X188" s="178">
        <f t="shared" si="78"/>
        <v>0</v>
      </c>
      <c r="Y188" s="178">
        <f t="shared" si="78"/>
        <v>0</v>
      </c>
      <c r="Z188" s="178">
        <f t="shared" si="78"/>
        <v>0</v>
      </c>
      <c r="AA188" s="178">
        <f t="shared" si="78"/>
        <v>0</v>
      </c>
      <c r="AB188" s="178">
        <f t="shared" si="78"/>
        <v>0</v>
      </c>
      <c r="AC188" s="178">
        <f t="shared" si="78"/>
        <v>0</v>
      </c>
      <c r="AD188" s="178">
        <f t="shared" si="78"/>
        <v>0</v>
      </c>
      <c r="AE188" s="178">
        <f t="shared" si="78"/>
        <v>0</v>
      </c>
      <c r="AF188" s="178">
        <f t="shared" si="78"/>
        <v>0</v>
      </c>
      <c r="AG188" s="178">
        <f t="shared" si="78"/>
        <v>0</v>
      </c>
      <c r="AH188" s="178">
        <f t="shared" si="78"/>
        <v>0</v>
      </c>
      <c r="AI188" s="178">
        <f t="shared" si="78"/>
        <v>0</v>
      </c>
      <c r="AJ188" s="178">
        <f t="shared" si="78"/>
        <v>0</v>
      </c>
      <c r="AK188" s="178">
        <f t="shared" si="78"/>
        <v>0</v>
      </c>
      <c r="AL188" s="179">
        <f t="shared" si="78"/>
        <v>0</v>
      </c>
      <c r="AM188" s="171"/>
    </row>
    <row r="189" spans="1:39" ht="15" outlineLevel="2">
      <c r="A189" s="36"/>
      <c r="B189" s="171"/>
      <c r="C189" s="172"/>
      <c r="D189" s="180" t="s">
        <v>326</v>
      </c>
      <c r="E189" s="181">
        <f aca="true" t="shared" si="79" ref="E189:AL189">E25+E33</f>
        <v>155320953</v>
      </c>
      <c r="F189" s="182">
        <f t="shared" si="79"/>
        <v>155684650</v>
      </c>
      <c r="G189" s="182">
        <f t="shared" si="79"/>
        <v>157708166</v>
      </c>
      <c r="H189" s="183">
        <f t="shared" si="79"/>
        <v>146531546.29</v>
      </c>
      <c r="I189" s="184">
        <f t="shared" si="79"/>
        <v>155673495</v>
      </c>
      <c r="J189" s="185">
        <f t="shared" si="79"/>
        <v>139986398</v>
      </c>
      <c r="K189" s="185">
        <f t="shared" si="79"/>
        <v>145893826</v>
      </c>
      <c r="L189" s="185">
        <f t="shared" si="79"/>
        <v>151292976</v>
      </c>
      <c r="M189" s="185">
        <f t="shared" si="79"/>
        <v>156922070</v>
      </c>
      <c r="N189" s="185">
        <f t="shared" si="79"/>
        <v>163192059</v>
      </c>
      <c r="O189" s="185">
        <f t="shared" si="79"/>
        <v>169563109</v>
      </c>
      <c r="P189" s="185">
        <f t="shared" si="79"/>
        <v>175149046</v>
      </c>
      <c r="Q189" s="185">
        <f t="shared" si="79"/>
        <v>181267162</v>
      </c>
      <c r="R189" s="185">
        <f t="shared" si="79"/>
        <v>189134075</v>
      </c>
      <c r="S189" s="185">
        <f t="shared" si="79"/>
        <v>194947531</v>
      </c>
      <c r="T189" s="185">
        <f t="shared" si="79"/>
        <v>0</v>
      </c>
      <c r="U189" s="185">
        <f t="shared" si="79"/>
        <v>0</v>
      </c>
      <c r="V189" s="185">
        <f t="shared" si="79"/>
        <v>0</v>
      </c>
      <c r="W189" s="185">
        <f t="shared" si="79"/>
        <v>0</v>
      </c>
      <c r="X189" s="185">
        <f t="shared" si="79"/>
        <v>0</v>
      </c>
      <c r="Y189" s="185">
        <f t="shared" si="79"/>
        <v>0</v>
      </c>
      <c r="Z189" s="185">
        <f t="shared" si="79"/>
        <v>0</v>
      </c>
      <c r="AA189" s="185">
        <f t="shared" si="79"/>
        <v>0</v>
      </c>
      <c r="AB189" s="185">
        <f t="shared" si="79"/>
        <v>0</v>
      </c>
      <c r="AC189" s="185">
        <f t="shared" si="79"/>
        <v>0</v>
      </c>
      <c r="AD189" s="185">
        <f t="shared" si="79"/>
        <v>0</v>
      </c>
      <c r="AE189" s="185">
        <f t="shared" si="79"/>
        <v>0</v>
      </c>
      <c r="AF189" s="185">
        <f t="shared" si="79"/>
        <v>0</v>
      </c>
      <c r="AG189" s="185">
        <f t="shared" si="79"/>
        <v>0</v>
      </c>
      <c r="AH189" s="185">
        <f t="shared" si="79"/>
        <v>0</v>
      </c>
      <c r="AI189" s="185">
        <f t="shared" si="79"/>
        <v>0</v>
      </c>
      <c r="AJ189" s="185">
        <f t="shared" si="79"/>
        <v>0</v>
      </c>
      <c r="AK189" s="185">
        <f t="shared" si="79"/>
        <v>0</v>
      </c>
      <c r="AL189" s="186">
        <f t="shared" si="79"/>
        <v>0</v>
      </c>
      <c r="AM189" s="171"/>
    </row>
    <row r="190" spans="1:39" ht="15" outlineLevel="2">
      <c r="A190" s="36"/>
      <c r="B190" s="171"/>
      <c r="C190" s="172"/>
      <c r="D190" s="180" t="s">
        <v>327</v>
      </c>
      <c r="E190" s="181">
        <f aca="true" t="shared" si="80" ref="E190:AL190">E13-E24</f>
        <v>9261320</v>
      </c>
      <c r="F190" s="182">
        <f t="shared" si="80"/>
        <v>79050</v>
      </c>
      <c r="G190" s="182">
        <f t="shared" si="80"/>
        <v>-5006328</v>
      </c>
      <c r="H190" s="183">
        <f t="shared" si="80"/>
        <v>-1693260.3799999952</v>
      </c>
      <c r="I190" s="184">
        <f t="shared" si="80"/>
        <v>-517707</v>
      </c>
      <c r="J190" s="185">
        <f t="shared" si="80"/>
        <v>4695661</v>
      </c>
      <c r="K190" s="185">
        <f t="shared" si="80"/>
        <v>4923561</v>
      </c>
      <c r="L190" s="185">
        <f t="shared" si="80"/>
        <v>4923559</v>
      </c>
      <c r="M190" s="185">
        <f t="shared" si="80"/>
        <v>4658343</v>
      </c>
      <c r="N190" s="185">
        <f t="shared" si="80"/>
        <v>4528410</v>
      </c>
      <c r="O190" s="185">
        <f t="shared" si="80"/>
        <v>3692135</v>
      </c>
      <c r="P190" s="185">
        <f t="shared" si="80"/>
        <v>3650366</v>
      </c>
      <c r="Q190" s="185">
        <f t="shared" si="80"/>
        <v>3075032</v>
      </c>
      <c r="R190" s="185">
        <f t="shared" si="80"/>
        <v>738385</v>
      </c>
      <c r="S190" s="185">
        <f t="shared" si="80"/>
        <v>431230</v>
      </c>
      <c r="T190" s="185">
        <f t="shared" si="80"/>
        <v>0</v>
      </c>
      <c r="U190" s="185">
        <f t="shared" si="80"/>
        <v>0</v>
      </c>
      <c r="V190" s="185">
        <f t="shared" si="80"/>
        <v>0</v>
      </c>
      <c r="W190" s="185">
        <f t="shared" si="80"/>
        <v>0</v>
      </c>
      <c r="X190" s="185">
        <f t="shared" si="80"/>
        <v>0</v>
      </c>
      <c r="Y190" s="185">
        <f t="shared" si="80"/>
        <v>0</v>
      </c>
      <c r="Z190" s="185">
        <f t="shared" si="80"/>
        <v>0</v>
      </c>
      <c r="AA190" s="185">
        <f t="shared" si="80"/>
        <v>0</v>
      </c>
      <c r="AB190" s="185">
        <f t="shared" si="80"/>
        <v>0</v>
      </c>
      <c r="AC190" s="185">
        <f t="shared" si="80"/>
        <v>0</v>
      </c>
      <c r="AD190" s="185">
        <f t="shared" si="80"/>
        <v>0</v>
      </c>
      <c r="AE190" s="185">
        <f t="shared" si="80"/>
        <v>0</v>
      </c>
      <c r="AF190" s="185">
        <f t="shared" si="80"/>
        <v>0</v>
      </c>
      <c r="AG190" s="185">
        <f t="shared" si="80"/>
        <v>0</v>
      </c>
      <c r="AH190" s="185">
        <f t="shared" si="80"/>
        <v>0</v>
      </c>
      <c r="AI190" s="185">
        <f t="shared" si="80"/>
        <v>0</v>
      </c>
      <c r="AJ190" s="185">
        <f t="shared" si="80"/>
        <v>0</v>
      </c>
      <c r="AK190" s="185">
        <f t="shared" si="80"/>
        <v>0</v>
      </c>
      <c r="AL190" s="186">
        <f t="shared" si="80"/>
        <v>0</v>
      </c>
      <c r="AM190" s="171"/>
    </row>
    <row r="191" spans="1:39" ht="15" outlineLevel="2">
      <c r="A191" s="36"/>
      <c r="B191" s="171"/>
      <c r="C191" s="172"/>
      <c r="D191" s="187" t="s">
        <v>328</v>
      </c>
      <c r="E191" s="188" t="s">
        <v>15</v>
      </c>
      <c r="F191" s="182">
        <f>E51+F40-F45+(F108-E108)+F113</f>
        <v>35307669</v>
      </c>
      <c r="G191" s="189" t="s">
        <v>15</v>
      </c>
      <c r="H191" s="183">
        <f>F51+H40-H45+(H108-F108)+H113</f>
        <v>34798975.4</v>
      </c>
      <c r="I191" s="184">
        <f aca="true" t="shared" si="81" ref="I191:AL191">H51+I40-I45+(I108-H108)+I113</f>
        <v>35316682</v>
      </c>
      <c r="J191" s="185">
        <f t="shared" si="81"/>
        <v>30621021</v>
      </c>
      <c r="K191" s="185">
        <f t="shared" si="81"/>
        <v>25697460</v>
      </c>
      <c r="L191" s="185">
        <f t="shared" si="81"/>
        <v>20773901</v>
      </c>
      <c r="M191" s="185">
        <f t="shared" si="81"/>
        <v>16115558</v>
      </c>
      <c r="N191" s="185">
        <f t="shared" si="81"/>
        <v>11587148</v>
      </c>
      <c r="O191" s="185">
        <f t="shared" si="81"/>
        <v>7895013</v>
      </c>
      <c r="P191" s="185">
        <f t="shared" si="81"/>
        <v>4244647</v>
      </c>
      <c r="Q191" s="185">
        <f t="shared" si="81"/>
        <v>1169615</v>
      </c>
      <c r="R191" s="185">
        <f t="shared" si="81"/>
        <v>431230</v>
      </c>
      <c r="S191" s="185">
        <f t="shared" si="81"/>
        <v>0</v>
      </c>
      <c r="T191" s="185">
        <f t="shared" si="81"/>
        <v>0</v>
      </c>
      <c r="U191" s="185">
        <f t="shared" si="81"/>
        <v>0</v>
      </c>
      <c r="V191" s="185">
        <f t="shared" si="81"/>
        <v>0</v>
      </c>
      <c r="W191" s="185">
        <f t="shared" si="81"/>
        <v>0</v>
      </c>
      <c r="X191" s="185">
        <f t="shared" si="81"/>
        <v>0</v>
      </c>
      <c r="Y191" s="185">
        <f t="shared" si="81"/>
        <v>0</v>
      </c>
      <c r="Z191" s="185">
        <f t="shared" si="81"/>
        <v>0</v>
      </c>
      <c r="AA191" s="185">
        <f t="shared" si="81"/>
        <v>0</v>
      </c>
      <c r="AB191" s="185">
        <f t="shared" si="81"/>
        <v>0</v>
      </c>
      <c r="AC191" s="185">
        <f t="shared" si="81"/>
        <v>0</v>
      </c>
      <c r="AD191" s="185">
        <f t="shared" si="81"/>
        <v>0</v>
      </c>
      <c r="AE191" s="185">
        <f t="shared" si="81"/>
        <v>0</v>
      </c>
      <c r="AF191" s="185">
        <f t="shared" si="81"/>
        <v>0</v>
      </c>
      <c r="AG191" s="185">
        <f t="shared" si="81"/>
        <v>0</v>
      </c>
      <c r="AH191" s="185">
        <f t="shared" si="81"/>
        <v>0</v>
      </c>
      <c r="AI191" s="185">
        <f t="shared" si="81"/>
        <v>0</v>
      </c>
      <c r="AJ191" s="185">
        <f t="shared" si="81"/>
        <v>0</v>
      </c>
      <c r="AK191" s="185">
        <f t="shared" si="81"/>
        <v>0</v>
      </c>
      <c r="AL191" s="186">
        <f t="shared" si="81"/>
        <v>0</v>
      </c>
      <c r="AM191" s="171"/>
    </row>
    <row r="192" spans="1:39" ht="24" outlineLevel="2">
      <c r="A192" s="36"/>
      <c r="B192" s="171"/>
      <c r="C192" s="172"/>
      <c r="D192" s="190" t="s">
        <v>329</v>
      </c>
      <c r="E192" s="191" t="s">
        <v>15</v>
      </c>
      <c r="F192" s="192">
        <f>E99-(F101+F102+F103+F104)</f>
        <v>0</v>
      </c>
      <c r="G192" s="193" t="s">
        <v>15</v>
      </c>
      <c r="H192" s="194">
        <f>F99-(H101+H102+H103+H104)</f>
        <v>0</v>
      </c>
      <c r="I192" s="195">
        <f aca="true" t="shared" si="82" ref="I192:AL192">H99-(I101+I102+I103+I104)</f>
        <v>0</v>
      </c>
      <c r="J192" s="196">
        <f t="shared" si="82"/>
        <v>0</v>
      </c>
      <c r="K192" s="196">
        <f t="shared" si="82"/>
        <v>0</v>
      </c>
      <c r="L192" s="196">
        <f t="shared" si="82"/>
        <v>0</v>
      </c>
      <c r="M192" s="196">
        <f t="shared" si="82"/>
        <v>0</v>
      </c>
      <c r="N192" s="196">
        <f t="shared" si="82"/>
        <v>0</v>
      </c>
      <c r="O192" s="196">
        <f t="shared" si="82"/>
        <v>0</v>
      </c>
      <c r="P192" s="196">
        <f t="shared" si="82"/>
        <v>0</v>
      </c>
      <c r="Q192" s="196">
        <f t="shared" si="82"/>
        <v>0</v>
      </c>
      <c r="R192" s="196">
        <f t="shared" si="82"/>
        <v>0</v>
      </c>
      <c r="S192" s="196">
        <f t="shared" si="82"/>
        <v>0</v>
      </c>
      <c r="T192" s="196">
        <f t="shared" si="82"/>
        <v>0</v>
      </c>
      <c r="U192" s="196">
        <f t="shared" si="82"/>
        <v>0</v>
      </c>
      <c r="V192" s="196">
        <f t="shared" si="82"/>
        <v>0</v>
      </c>
      <c r="W192" s="196">
        <f t="shared" si="82"/>
        <v>0</v>
      </c>
      <c r="X192" s="196">
        <f t="shared" si="82"/>
        <v>0</v>
      </c>
      <c r="Y192" s="196">
        <f t="shared" si="82"/>
        <v>0</v>
      </c>
      <c r="Z192" s="196">
        <f t="shared" si="82"/>
        <v>0</v>
      </c>
      <c r="AA192" s="196">
        <f t="shared" si="82"/>
        <v>0</v>
      </c>
      <c r="AB192" s="196">
        <f t="shared" si="82"/>
        <v>0</v>
      </c>
      <c r="AC192" s="196">
        <f t="shared" si="82"/>
        <v>0</v>
      </c>
      <c r="AD192" s="196">
        <f t="shared" si="82"/>
        <v>0</v>
      </c>
      <c r="AE192" s="196">
        <f t="shared" si="82"/>
        <v>0</v>
      </c>
      <c r="AF192" s="196">
        <f t="shared" si="82"/>
        <v>0</v>
      </c>
      <c r="AG192" s="196">
        <f t="shared" si="82"/>
        <v>0</v>
      </c>
      <c r="AH192" s="196">
        <f t="shared" si="82"/>
        <v>0</v>
      </c>
      <c r="AI192" s="196">
        <f t="shared" si="82"/>
        <v>0</v>
      </c>
      <c r="AJ192" s="196">
        <f t="shared" si="82"/>
        <v>0</v>
      </c>
      <c r="AK192" s="196">
        <f t="shared" si="82"/>
        <v>0</v>
      </c>
      <c r="AL192" s="197">
        <f t="shared" si="82"/>
        <v>0</v>
      </c>
      <c r="AM192" s="171"/>
    </row>
    <row r="193" spans="1:38" ht="14.25">
      <c r="A193" s="36"/>
      <c r="B193" s="198"/>
      <c r="C193" s="199"/>
      <c r="D193" s="198"/>
      <c r="E193" s="200"/>
      <c r="F193" s="200"/>
      <c r="G193" s="200"/>
      <c r="H193" s="200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</row>
    <row r="194" spans="1:38" ht="15.75">
      <c r="A194" s="36"/>
      <c r="B194" s="198"/>
      <c r="C194" s="199"/>
      <c r="D194" s="201" t="s">
        <v>330</v>
      </c>
      <c r="E194" s="202"/>
      <c r="F194" s="202"/>
      <c r="G194" s="202"/>
      <c r="H194" s="202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</row>
    <row r="195" spans="1:38" ht="14.25" outlineLevel="1">
      <c r="A195" s="36"/>
      <c r="B195" s="198"/>
      <c r="C195" s="199"/>
      <c r="D195" s="203" t="s">
        <v>331</v>
      </c>
      <c r="E195" s="204"/>
      <c r="F195" s="204"/>
      <c r="G195" s="204"/>
      <c r="H195" s="204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</row>
    <row r="196" spans="1:38" ht="14.25" outlineLevel="2">
      <c r="A196" s="36"/>
      <c r="B196" s="198"/>
      <c r="C196" s="199"/>
      <c r="D196" s="205">
        <v>0</v>
      </c>
      <c r="E196" s="206" t="str">
        <f>+"różnica mniejsza od "&amp;TEXT(D196*100,"0,0")&amp;"%"</f>
        <v>różnica mniejsza od 0,0%</v>
      </c>
      <c r="F196" s="207"/>
      <c r="G196" s="207"/>
      <c r="H196" s="207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</row>
    <row r="197" spans="1:38" ht="14.25" outlineLevel="2">
      <c r="A197" s="36"/>
      <c r="B197" s="198"/>
      <c r="C197" s="199"/>
      <c r="D197" s="209">
        <v>0.005</v>
      </c>
      <c r="E197" s="206" t="str">
        <f>+"różnica mniejsza od "&amp;TEXT(D197*100,"0,0")&amp;"%"</f>
        <v>różnica mniejsza od 0,5%</v>
      </c>
      <c r="F197" s="207"/>
      <c r="G197" s="207"/>
      <c r="H197" s="207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</row>
    <row r="198" spans="1:38" ht="14.25" outlineLevel="2">
      <c r="A198" s="36"/>
      <c r="B198" s="198"/>
      <c r="C198" s="199"/>
      <c r="D198" s="210">
        <v>0.01</v>
      </c>
      <c r="E198" s="206" t="str">
        <f>+"różnica mniejsza od "&amp;TEXT(D198*100,"0,0")&amp;"%"</f>
        <v>różnica mniejsza od 1,0%</v>
      </c>
      <c r="F198" s="207"/>
      <c r="G198" s="207"/>
      <c r="H198" s="207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</row>
    <row r="199" spans="1:38" ht="14.25" outlineLevel="2">
      <c r="A199" s="36"/>
      <c r="B199" s="198"/>
      <c r="C199" s="199"/>
      <c r="D199" s="211" t="s">
        <v>350</v>
      </c>
      <c r="E199" s="212" t="s">
        <v>15</v>
      </c>
      <c r="F199" s="213" t="s">
        <v>15</v>
      </c>
      <c r="G199" s="213" t="s">
        <v>15</v>
      </c>
      <c r="H199" s="214" t="s">
        <v>15</v>
      </c>
      <c r="I199" s="215">
        <f aca="true" t="shared" si="83" ref="I199:AL199">+IF(I13=0,"",I62-I57)</f>
        <v>0.008666666666666663</v>
      </c>
      <c r="J199" s="216">
        <f t="shared" si="83"/>
        <v>0.0010333333333333306</v>
      </c>
      <c r="K199" s="216">
        <f t="shared" si="83"/>
        <v>0.0058999999999999955</v>
      </c>
      <c r="L199" s="216">
        <f t="shared" si="83"/>
        <v>0.012433333333333331</v>
      </c>
      <c r="M199" s="216">
        <f t="shared" si="83"/>
        <v>0.02149999999999999</v>
      </c>
      <c r="N199" s="216">
        <f t="shared" si="83"/>
        <v>0.037866666666666667</v>
      </c>
      <c r="O199" s="216">
        <f t="shared" si="83"/>
        <v>0.057133333333333335</v>
      </c>
      <c r="P199" s="216">
        <f t="shared" si="83"/>
        <v>0.0688</v>
      </c>
      <c r="Q199" s="216">
        <f t="shared" si="83"/>
        <v>0.08236666666666667</v>
      </c>
      <c r="R199" s="216">
        <f t="shared" si="83"/>
        <v>0.10253333333333334</v>
      </c>
      <c r="S199" s="216">
        <f t="shared" si="83"/>
        <v>0.11076666666666667</v>
      </c>
      <c r="T199" s="216">
        <f t="shared" si="83"/>
      </c>
      <c r="U199" s="216">
        <f t="shared" si="83"/>
      </c>
      <c r="V199" s="216">
        <f t="shared" si="83"/>
      </c>
      <c r="W199" s="216">
        <f t="shared" si="83"/>
      </c>
      <c r="X199" s="216">
        <f t="shared" si="83"/>
      </c>
      <c r="Y199" s="216">
        <f t="shared" si="83"/>
      </c>
      <c r="Z199" s="216">
        <f t="shared" si="83"/>
      </c>
      <c r="AA199" s="216">
        <f t="shared" si="83"/>
      </c>
      <c r="AB199" s="216">
        <f t="shared" si="83"/>
      </c>
      <c r="AC199" s="216">
        <f t="shared" si="83"/>
      </c>
      <c r="AD199" s="216">
        <f t="shared" si="83"/>
      </c>
      <c r="AE199" s="216">
        <f t="shared" si="83"/>
      </c>
      <c r="AF199" s="216">
        <f t="shared" si="83"/>
      </c>
      <c r="AG199" s="216">
        <f t="shared" si="83"/>
      </c>
      <c r="AH199" s="216">
        <f t="shared" si="83"/>
      </c>
      <c r="AI199" s="216">
        <f t="shared" si="83"/>
      </c>
      <c r="AJ199" s="216">
        <f t="shared" si="83"/>
      </c>
      <c r="AK199" s="216">
        <f t="shared" si="83"/>
      </c>
      <c r="AL199" s="217">
        <f t="shared" si="83"/>
      </c>
    </row>
    <row r="200" spans="1:38" ht="14.25" outlineLevel="2">
      <c r="A200" s="36"/>
      <c r="B200" s="198"/>
      <c r="C200" s="199"/>
      <c r="D200" s="218" t="s">
        <v>351</v>
      </c>
      <c r="E200" s="219" t="s">
        <v>15</v>
      </c>
      <c r="F200" s="220" t="s">
        <v>15</v>
      </c>
      <c r="G200" s="220" t="s">
        <v>15</v>
      </c>
      <c r="H200" s="221" t="s">
        <v>15</v>
      </c>
      <c r="I200" s="222">
        <f aca="true" t="shared" si="84" ref="I200:AL200">+IF(I13=0,"",I62-I58)</f>
        <v>0.008666666666666663</v>
      </c>
      <c r="J200" s="223">
        <f t="shared" si="84"/>
        <v>0.0010333333333333306</v>
      </c>
      <c r="K200" s="223">
        <f t="shared" si="84"/>
        <v>0.0058999999999999955</v>
      </c>
      <c r="L200" s="223">
        <f t="shared" si="84"/>
        <v>0.012433333333333331</v>
      </c>
      <c r="M200" s="223">
        <f t="shared" si="84"/>
        <v>0.02149999999999999</v>
      </c>
      <c r="N200" s="223">
        <f t="shared" si="84"/>
        <v>0.037866666666666667</v>
      </c>
      <c r="O200" s="223">
        <f t="shared" si="84"/>
        <v>0.057133333333333335</v>
      </c>
      <c r="P200" s="223">
        <f t="shared" si="84"/>
        <v>0.0688</v>
      </c>
      <c r="Q200" s="223">
        <f t="shared" si="84"/>
        <v>0.08236666666666667</v>
      </c>
      <c r="R200" s="223">
        <f t="shared" si="84"/>
        <v>0.10253333333333334</v>
      </c>
      <c r="S200" s="223">
        <f t="shared" si="84"/>
        <v>0.11076666666666667</v>
      </c>
      <c r="T200" s="223">
        <f t="shared" si="84"/>
      </c>
      <c r="U200" s="223">
        <f t="shared" si="84"/>
      </c>
      <c r="V200" s="223">
        <f t="shared" si="84"/>
      </c>
      <c r="W200" s="223">
        <f t="shared" si="84"/>
      </c>
      <c r="X200" s="223">
        <f t="shared" si="84"/>
      </c>
      <c r="Y200" s="223">
        <f t="shared" si="84"/>
      </c>
      <c r="Z200" s="223">
        <f t="shared" si="84"/>
      </c>
      <c r="AA200" s="223">
        <f t="shared" si="84"/>
      </c>
      <c r="AB200" s="223">
        <f t="shared" si="84"/>
      </c>
      <c r="AC200" s="223">
        <f t="shared" si="84"/>
      </c>
      <c r="AD200" s="223">
        <f t="shared" si="84"/>
      </c>
      <c r="AE200" s="223">
        <f t="shared" si="84"/>
      </c>
      <c r="AF200" s="223">
        <f t="shared" si="84"/>
      </c>
      <c r="AG200" s="223">
        <f t="shared" si="84"/>
      </c>
      <c r="AH200" s="223">
        <f t="shared" si="84"/>
      </c>
      <c r="AI200" s="223">
        <f t="shared" si="84"/>
      </c>
      <c r="AJ200" s="223">
        <f t="shared" si="84"/>
      </c>
      <c r="AK200" s="223">
        <f t="shared" si="84"/>
      </c>
      <c r="AL200" s="224">
        <f t="shared" si="84"/>
      </c>
    </row>
    <row r="201" spans="1:38" ht="14.25" outlineLevel="2">
      <c r="A201" s="36"/>
      <c r="B201" s="198"/>
      <c r="C201" s="199"/>
      <c r="D201" s="211" t="s">
        <v>352</v>
      </c>
      <c r="E201" s="212" t="s">
        <v>15</v>
      </c>
      <c r="F201" s="213" t="s">
        <v>15</v>
      </c>
      <c r="G201" s="213" t="s">
        <v>15</v>
      </c>
      <c r="H201" s="214" t="s">
        <v>15</v>
      </c>
      <c r="I201" s="215">
        <f aca="true" t="shared" si="85" ref="I201:AL201">+IF(I13=0,"",I63-I57)</f>
        <v>0.0076999999999999985</v>
      </c>
      <c r="J201" s="216">
        <f t="shared" si="85"/>
        <v>9.999999999999593E-05</v>
      </c>
      <c r="K201" s="216">
        <f t="shared" si="85"/>
        <v>0.0049999999999999975</v>
      </c>
      <c r="L201" s="216">
        <f t="shared" si="85"/>
        <v>0.012400000000000001</v>
      </c>
      <c r="M201" s="216">
        <f t="shared" si="85"/>
        <v>0.021500000000000005</v>
      </c>
      <c r="N201" s="216">
        <f t="shared" si="85"/>
        <v>0.037899999999999996</v>
      </c>
      <c r="O201" s="216">
        <f t="shared" si="85"/>
        <v>0.057100000000000005</v>
      </c>
      <c r="P201" s="216">
        <f t="shared" si="85"/>
        <v>0.0688</v>
      </c>
      <c r="Q201" s="216">
        <f t="shared" si="85"/>
        <v>0.0824</v>
      </c>
      <c r="R201" s="216">
        <f t="shared" si="85"/>
        <v>0.1025</v>
      </c>
      <c r="S201" s="216">
        <f t="shared" si="85"/>
        <v>0.1108</v>
      </c>
      <c r="T201" s="216">
        <f t="shared" si="85"/>
      </c>
      <c r="U201" s="216">
        <f t="shared" si="85"/>
      </c>
      <c r="V201" s="216">
        <f t="shared" si="85"/>
      </c>
      <c r="W201" s="216">
        <f t="shared" si="85"/>
      </c>
      <c r="X201" s="216">
        <f t="shared" si="85"/>
      </c>
      <c r="Y201" s="216">
        <f t="shared" si="85"/>
      </c>
      <c r="Z201" s="216">
        <f t="shared" si="85"/>
      </c>
      <c r="AA201" s="216">
        <f t="shared" si="85"/>
      </c>
      <c r="AB201" s="216">
        <f t="shared" si="85"/>
      </c>
      <c r="AC201" s="216">
        <f t="shared" si="85"/>
      </c>
      <c r="AD201" s="216">
        <f t="shared" si="85"/>
      </c>
      <c r="AE201" s="216">
        <f t="shared" si="85"/>
      </c>
      <c r="AF201" s="216">
        <f t="shared" si="85"/>
      </c>
      <c r="AG201" s="216">
        <f t="shared" si="85"/>
      </c>
      <c r="AH201" s="216">
        <f t="shared" si="85"/>
      </c>
      <c r="AI201" s="216">
        <f t="shared" si="85"/>
      </c>
      <c r="AJ201" s="216">
        <f t="shared" si="85"/>
      </c>
      <c r="AK201" s="216">
        <f t="shared" si="85"/>
      </c>
      <c r="AL201" s="217">
        <f t="shared" si="85"/>
      </c>
    </row>
    <row r="202" spans="1:38" ht="14.25" outlineLevel="2">
      <c r="A202" s="36"/>
      <c r="B202" s="198"/>
      <c r="C202" s="199"/>
      <c r="D202" s="218" t="s">
        <v>353</v>
      </c>
      <c r="E202" s="219" t="s">
        <v>15</v>
      </c>
      <c r="F202" s="220" t="s">
        <v>15</v>
      </c>
      <c r="G202" s="220" t="s">
        <v>15</v>
      </c>
      <c r="H202" s="221" t="s">
        <v>15</v>
      </c>
      <c r="I202" s="222">
        <f aca="true" t="shared" si="86" ref="I202:AL202">+IF(I13=0,"",I63-I58)</f>
        <v>0.0076999999999999985</v>
      </c>
      <c r="J202" s="223">
        <f t="shared" si="86"/>
        <v>9.999999999999593E-05</v>
      </c>
      <c r="K202" s="223">
        <f t="shared" si="86"/>
        <v>0.0049999999999999975</v>
      </c>
      <c r="L202" s="223">
        <f t="shared" si="86"/>
        <v>0.012400000000000001</v>
      </c>
      <c r="M202" s="223">
        <f t="shared" si="86"/>
        <v>0.021500000000000005</v>
      </c>
      <c r="N202" s="223">
        <f t="shared" si="86"/>
        <v>0.037899999999999996</v>
      </c>
      <c r="O202" s="223">
        <f t="shared" si="86"/>
        <v>0.057100000000000005</v>
      </c>
      <c r="P202" s="223">
        <f t="shared" si="86"/>
        <v>0.0688</v>
      </c>
      <c r="Q202" s="223">
        <f t="shared" si="86"/>
        <v>0.0824</v>
      </c>
      <c r="R202" s="223">
        <f t="shared" si="86"/>
        <v>0.1025</v>
      </c>
      <c r="S202" s="223">
        <f t="shared" si="86"/>
        <v>0.1108</v>
      </c>
      <c r="T202" s="223">
        <f t="shared" si="86"/>
      </c>
      <c r="U202" s="223">
        <f t="shared" si="86"/>
      </c>
      <c r="V202" s="223">
        <f t="shared" si="86"/>
      </c>
      <c r="W202" s="223">
        <f t="shared" si="86"/>
      </c>
      <c r="X202" s="223">
        <f t="shared" si="86"/>
      </c>
      <c r="Y202" s="223">
        <f t="shared" si="86"/>
      </c>
      <c r="Z202" s="223">
        <f t="shared" si="86"/>
      </c>
      <c r="AA202" s="223">
        <f t="shared" si="86"/>
      </c>
      <c r="AB202" s="223">
        <f t="shared" si="86"/>
      </c>
      <c r="AC202" s="223">
        <f t="shared" si="86"/>
      </c>
      <c r="AD202" s="223">
        <f t="shared" si="86"/>
      </c>
      <c r="AE202" s="223">
        <f t="shared" si="86"/>
      </c>
      <c r="AF202" s="223">
        <f t="shared" si="86"/>
      </c>
      <c r="AG202" s="223">
        <f t="shared" si="86"/>
      </c>
      <c r="AH202" s="223">
        <f t="shared" si="86"/>
      </c>
      <c r="AI202" s="223">
        <f t="shared" si="86"/>
      </c>
      <c r="AJ202" s="223">
        <f t="shared" si="86"/>
      </c>
      <c r="AK202" s="223">
        <f t="shared" si="86"/>
      </c>
      <c r="AL202" s="224">
        <f t="shared" si="86"/>
      </c>
    </row>
    <row r="203" spans="1:38" ht="14.25" outlineLevel="1">
      <c r="A203" s="36"/>
      <c r="B203" s="198"/>
      <c r="C203" s="199"/>
      <c r="D203" s="203" t="s">
        <v>332</v>
      </c>
      <c r="E203" s="204"/>
      <c r="F203" s="204"/>
      <c r="G203" s="204"/>
      <c r="H203" s="204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</row>
    <row r="204" spans="1:38" ht="14.25" outlineLevel="2">
      <c r="A204" s="36"/>
      <c r="B204" s="198"/>
      <c r="C204" s="199"/>
      <c r="D204" s="225">
        <v>0.05</v>
      </c>
      <c r="E204" s="206" t="str">
        <f>+"zmiana większa niż +/- "&amp;TEXT(D204*100,"0,0")&amp;"%"</f>
        <v>zmiana większa niż +/- 5,0%</v>
      </c>
      <c r="F204" s="226"/>
      <c r="G204" s="226"/>
      <c r="H204" s="226"/>
      <c r="I204" s="19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</row>
    <row r="205" spans="1:38" ht="14.25" outlineLevel="2">
      <c r="A205" s="36"/>
      <c r="B205" s="198"/>
      <c r="C205" s="199"/>
      <c r="D205" s="227">
        <v>0.1</v>
      </c>
      <c r="E205" s="206" t="str">
        <f>+"zmiana większa niż +/- "&amp;TEXT(D205*100,"0,0")&amp;"%"</f>
        <v>zmiana większa niż +/- 10,0%</v>
      </c>
      <c r="F205" s="226"/>
      <c r="G205" s="226"/>
      <c r="H205" s="226"/>
      <c r="I205" s="19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</row>
    <row r="206" spans="1:38" ht="24" outlineLevel="2">
      <c r="A206" s="36"/>
      <c r="B206" s="198"/>
      <c r="C206" s="199"/>
      <c r="D206" s="228">
        <v>0.2</v>
      </c>
      <c r="E206" s="206" t="str">
        <f>+"zmiana większa niż +/- "&amp;TEXT(D206*100,"0,0")&amp;"%"</f>
        <v>zmiana większa niż +/- 20,0%</v>
      </c>
      <c r="F206" s="226"/>
      <c r="G206" s="229" t="s">
        <v>333</v>
      </c>
      <c r="H206" s="229" t="s">
        <v>334</v>
      </c>
      <c r="I206" s="19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</row>
    <row r="207" spans="1:39" ht="14.25" outlineLevel="2">
      <c r="A207" s="36"/>
      <c r="B207" s="230"/>
      <c r="C207" s="231"/>
      <c r="D207" s="232" t="s">
        <v>17</v>
      </c>
      <c r="E207" s="233" t="s">
        <v>15</v>
      </c>
      <c r="F207" s="234">
        <f aca="true" t="shared" si="87" ref="F207:AL207">+IF(F13=0,0,IF(E233&lt;&gt;0,F233/E233-1,0))</f>
        <v>-0.053581548238794796</v>
      </c>
      <c r="G207" s="234">
        <f t="shared" si="87"/>
        <v>-0.01965709597293852</v>
      </c>
      <c r="H207" s="235">
        <f t="shared" si="87"/>
        <v>-0.05149611945076915</v>
      </c>
      <c r="I207" s="236">
        <f t="shared" si="87"/>
        <v>0.0712346326468618</v>
      </c>
      <c r="J207" s="237">
        <f t="shared" si="87"/>
        <v>-0.0675045973792483</v>
      </c>
      <c r="K207" s="237">
        <f t="shared" si="87"/>
        <v>0.04240558948639239</v>
      </c>
      <c r="L207" s="237">
        <f t="shared" si="87"/>
        <v>0.03579924110474075</v>
      </c>
      <c r="M207" s="237">
        <f t="shared" si="87"/>
        <v>0.03433617318422799</v>
      </c>
      <c r="N207" s="237">
        <f t="shared" si="87"/>
        <v>0.03800000189379382</v>
      </c>
      <c r="O207" s="237">
        <f t="shared" si="87"/>
        <v>0.03299999715598223</v>
      </c>
      <c r="P207" s="237">
        <f t="shared" si="87"/>
        <v>0.03200000110819157</v>
      </c>
      <c r="Q207" s="237">
        <f t="shared" si="87"/>
        <v>0.031000001275171885</v>
      </c>
      <c r="R207" s="237">
        <f t="shared" si="87"/>
        <v>0.03000000097644495</v>
      </c>
      <c r="S207" s="237">
        <f t="shared" si="87"/>
        <v>0.028999998209324307</v>
      </c>
      <c r="T207" s="237">
        <f t="shared" si="87"/>
        <v>0</v>
      </c>
      <c r="U207" s="237">
        <f t="shared" si="87"/>
        <v>0</v>
      </c>
      <c r="V207" s="237">
        <f t="shared" si="87"/>
        <v>0</v>
      </c>
      <c r="W207" s="237">
        <f t="shared" si="87"/>
        <v>0</v>
      </c>
      <c r="X207" s="237">
        <f t="shared" si="87"/>
        <v>0</v>
      </c>
      <c r="Y207" s="237">
        <f t="shared" si="87"/>
        <v>0</v>
      </c>
      <c r="Z207" s="237">
        <f t="shared" si="87"/>
        <v>0</v>
      </c>
      <c r="AA207" s="237">
        <f t="shared" si="87"/>
        <v>0</v>
      </c>
      <c r="AB207" s="237">
        <f t="shared" si="87"/>
        <v>0</v>
      </c>
      <c r="AC207" s="237">
        <f t="shared" si="87"/>
        <v>0</v>
      </c>
      <c r="AD207" s="237">
        <f t="shared" si="87"/>
        <v>0</v>
      </c>
      <c r="AE207" s="237">
        <f t="shared" si="87"/>
        <v>0</v>
      </c>
      <c r="AF207" s="237">
        <f t="shared" si="87"/>
        <v>0</v>
      </c>
      <c r="AG207" s="237">
        <f t="shared" si="87"/>
        <v>0</v>
      </c>
      <c r="AH207" s="237">
        <f t="shared" si="87"/>
        <v>0</v>
      </c>
      <c r="AI207" s="237">
        <f t="shared" si="87"/>
        <v>0</v>
      </c>
      <c r="AJ207" s="237">
        <f t="shared" si="87"/>
        <v>0</v>
      </c>
      <c r="AK207" s="237">
        <f t="shared" si="87"/>
        <v>0</v>
      </c>
      <c r="AL207" s="238">
        <f t="shared" si="87"/>
        <v>0</v>
      </c>
      <c r="AM207" s="203"/>
    </row>
    <row r="208" spans="1:39" ht="15" outlineLevel="2">
      <c r="A208" s="36"/>
      <c r="B208" s="239"/>
      <c r="C208" s="240"/>
      <c r="D208" s="241" t="s">
        <v>335</v>
      </c>
      <c r="E208" s="242" t="s">
        <v>15</v>
      </c>
      <c r="F208" s="243">
        <f aca="true" t="shared" si="88" ref="F208:AL208">+IF(F13=0,0,IF(E234&lt;&gt;0,F234/E234-1,0))</f>
        <v>-0.053581548238794796</v>
      </c>
      <c r="G208" s="243">
        <f t="shared" si="88"/>
        <v>-0.08602655817754712</v>
      </c>
      <c r="H208" s="244">
        <f t="shared" si="88"/>
        <v>-0.05523558232482906</v>
      </c>
      <c r="I208" s="245">
        <f t="shared" si="88"/>
        <v>0.11139769520143705</v>
      </c>
      <c r="J208" s="246">
        <f t="shared" si="88"/>
        <v>-0.039619694125152094</v>
      </c>
      <c r="K208" s="246">
        <f t="shared" si="88"/>
        <v>0.050546585202966954</v>
      </c>
      <c r="L208" s="246">
        <f t="shared" si="88"/>
        <v>0.03579924110474075</v>
      </c>
      <c r="M208" s="246">
        <f t="shared" si="88"/>
        <v>0.03433617318422799</v>
      </c>
      <c r="N208" s="246">
        <f t="shared" si="88"/>
        <v>0.03800000189379382</v>
      </c>
      <c r="O208" s="246">
        <f t="shared" si="88"/>
        <v>0.03299999715598223</v>
      </c>
      <c r="P208" s="246">
        <f t="shared" si="88"/>
        <v>0.03200000110819157</v>
      </c>
      <c r="Q208" s="246">
        <f t="shared" si="88"/>
        <v>0.031000001275171885</v>
      </c>
      <c r="R208" s="246">
        <f t="shared" si="88"/>
        <v>0.03000000097644495</v>
      </c>
      <c r="S208" s="246">
        <f t="shared" si="88"/>
        <v>0.028999998209324307</v>
      </c>
      <c r="T208" s="246">
        <f t="shared" si="88"/>
        <v>0</v>
      </c>
      <c r="U208" s="246">
        <f t="shared" si="88"/>
        <v>0</v>
      </c>
      <c r="V208" s="246">
        <f t="shared" si="88"/>
        <v>0</v>
      </c>
      <c r="W208" s="246">
        <f t="shared" si="88"/>
        <v>0</v>
      </c>
      <c r="X208" s="246">
        <f t="shared" si="88"/>
        <v>0</v>
      </c>
      <c r="Y208" s="246">
        <f t="shared" si="88"/>
        <v>0</v>
      </c>
      <c r="Z208" s="246">
        <f t="shared" si="88"/>
        <v>0</v>
      </c>
      <c r="AA208" s="246">
        <f t="shared" si="88"/>
        <v>0</v>
      </c>
      <c r="AB208" s="246">
        <f t="shared" si="88"/>
        <v>0</v>
      </c>
      <c r="AC208" s="246">
        <f t="shared" si="88"/>
        <v>0</v>
      </c>
      <c r="AD208" s="246">
        <f t="shared" si="88"/>
        <v>0</v>
      </c>
      <c r="AE208" s="246">
        <f t="shared" si="88"/>
        <v>0</v>
      </c>
      <c r="AF208" s="246">
        <f t="shared" si="88"/>
        <v>0</v>
      </c>
      <c r="AG208" s="246">
        <f t="shared" si="88"/>
        <v>0</v>
      </c>
      <c r="AH208" s="246">
        <f t="shared" si="88"/>
        <v>0</v>
      </c>
      <c r="AI208" s="246">
        <f t="shared" si="88"/>
        <v>0</v>
      </c>
      <c r="AJ208" s="246">
        <f t="shared" si="88"/>
        <v>0</v>
      </c>
      <c r="AK208" s="246">
        <f t="shared" si="88"/>
        <v>0</v>
      </c>
      <c r="AL208" s="247">
        <f t="shared" si="88"/>
        <v>0</v>
      </c>
      <c r="AM208" s="171"/>
    </row>
    <row r="209" spans="1:39" ht="15" outlineLevel="2">
      <c r="A209" s="36"/>
      <c r="B209" s="239"/>
      <c r="C209" s="240"/>
      <c r="D209" s="248" t="s">
        <v>336</v>
      </c>
      <c r="E209" s="249" t="s">
        <v>15</v>
      </c>
      <c r="F209" s="250">
        <f aca="true" t="shared" si="89" ref="F209:AL209">+IF(F13=0,0,IF(E235&lt;&gt;0,F235/E235-1,0))</f>
        <v>0.01370426007296821</v>
      </c>
      <c r="G209" s="250">
        <f t="shared" si="89"/>
        <v>-0.016540599921289423</v>
      </c>
      <c r="H209" s="251">
        <f t="shared" si="89"/>
        <v>-0.0068554601322117215</v>
      </c>
      <c r="I209" s="245">
        <f t="shared" si="89"/>
        <v>0.010259674322221635</v>
      </c>
      <c r="J209" s="246">
        <f t="shared" si="89"/>
        <v>0.04529296727679499</v>
      </c>
      <c r="K209" s="246">
        <f t="shared" si="89"/>
        <v>0.051260717341567785</v>
      </c>
      <c r="L209" s="246">
        <f t="shared" si="89"/>
        <v>0.04300000241235247</v>
      </c>
      <c r="M209" s="246">
        <f t="shared" si="89"/>
        <v>0.04100000041876983</v>
      </c>
      <c r="N209" s="246">
        <f t="shared" si="89"/>
        <v>0.03800000189379382</v>
      </c>
      <c r="O209" s="246">
        <f t="shared" si="89"/>
        <v>0.03299999715598223</v>
      </c>
      <c r="P209" s="246">
        <f t="shared" si="89"/>
        <v>0.03200000110819157</v>
      </c>
      <c r="Q209" s="246">
        <f t="shared" si="89"/>
        <v>0.031000001275171885</v>
      </c>
      <c r="R209" s="246">
        <f t="shared" si="89"/>
        <v>0.03000000097644495</v>
      </c>
      <c r="S209" s="246">
        <f t="shared" si="89"/>
        <v>0.028999998209324307</v>
      </c>
      <c r="T209" s="246">
        <f t="shared" si="89"/>
        <v>0</v>
      </c>
      <c r="U209" s="246">
        <f t="shared" si="89"/>
        <v>0</v>
      </c>
      <c r="V209" s="246">
        <f t="shared" si="89"/>
        <v>0</v>
      </c>
      <c r="W209" s="246">
        <f t="shared" si="89"/>
        <v>0</v>
      </c>
      <c r="X209" s="246">
        <f t="shared" si="89"/>
        <v>0</v>
      </c>
      <c r="Y209" s="246">
        <f t="shared" si="89"/>
        <v>0</v>
      </c>
      <c r="Z209" s="246">
        <f t="shared" si="89"/>
        <v>0</v>
      </c>
      <c r="AA209" s="246">
        <f t="shared" si="89"/>
        <v>0</v>
      </c>
      <c r="AB209" s="246">
        <f t="shared" si="89"/>
        <v>0</v>
      </c>
      <c r="AC209" s="246">
        <f t="shared" si="89"/>
        <v>0</v>
      </c>
      <c r="AD209" s="246">
        <f t="shared" si="89"/>
        <v>0</v>
      </c>
      <c r="AE209" s="246">
        <f t="shared" si="89"/>
        <v>0</v>
      </c>
      <c r="AF209" s="246">
        <f t="shared" si="89"/>
        <v>0</v>
      </c>
      <c r="AG209" s="246">
        <f t="shared" si="89"/>
        <v>0</v>
      </c>
      <c r="AH209" s="246">
        <f t="shared" si="89"/>
        <v>0</v>
      </c>
      <c r="AI209" s="246">
        <f t="shared" si="89"/>
        <v>0</v>
      </c>
      <c r="AJ209" s="246">
        <f t="shared" si="89"/>
        <v>0</v>
      </c>
      <c r="AK209" s="246">
        <f t="shared" si="89"/>
        <v>0</v>
      </c>
      <c r="AL209" s="247">
        <f t="shared" si="89"/>
        <v>0</v>
      </c>
      <c r="AM209" s="171"/>
    </row>
    <row r="210" spans="1:39" ht="15" outlineLevel="2">
      <c r="A210" s="36"/>
      <c r="B210" s="239"/>
      <c r="C210" s="240"/>
      <c r="D210" s="248" t="s">
        <v>337</v>
      </c>
      <c r="E210" s="249" t="s">
        <v>15</v>
      </c>
      <c r="F210" s="250">
        <f aca="true" t="shared" si="90" ref="F210:AL210">+IF(F13=0,0,IF(E236&lt;&gt;0,F236/E236-1,0))</f>
        <v>-0.36566648320564255</v>
      </c>
      <c r="G210" s="250">
        <f t="shared" si="90"/>
        <v>-0.6010654137630949</v>
      </c>
      <c r="H210" s="251">
        <f t="shared" si="90"/>
        <v>-0.9392607924545314</v>
      </c>
      <c r="I210" s="245">
        <f t="shared" si="90"/>
        <v>30.328685284315533</v>
      </c>
      <c r="J210" s="246">
        <f t="shared" si="90"/>
        <v>-0.857715805106224</v>
      </c>
      <c r="K210" s="246">
        <f t="shared" si="90"/>
        <v>0</v>
      </c>
      <c r="L210" s="246">
        <f t="shared" si="90"/>
        <v>-0.5</v>
      </c>
      <c r="M210" s="246">
        <f t="shared" si="90"/>
        <v>-1</v>
      </c>
      <c r="N210" s="246">
        <f t="shared" si="90"/>
        <v>0</v>
      </c>
      <c r="O210" s="246">
        <f t="shared" si="90"/>
        <v>0</v>
      </c>
      <c r="P210" s="246">
        <f t="shared" si="90"/>
        <v>0</v>
      </c>
      <c r="Q210" s="246">
        <f t="shared" si="90"/>
        <v>0</v>
      </c>
      <c r="R210" s="246">
        <f t="shared" si="90"/>
        <v>0</v>
      </c>
      <c r="S210" s="246">
        <f t="shared" si="90"/>
        <v>0</v>
      </c>
      <c r="T210" s="246">
        <f t="shared" si="90"/>
        <v>0</v>
      </c>
      <c r="U210" s="246">
        <f t="shared" si="90"/>
        <v>0</v>
      </c>
      <c r="V210" s="246">
        <f t="shared" si="90"/>
        <v>0</v>
      </c>
      <c r="W210" s="246">
        <f t="shared" si="90"/>
        <v>0</v>
      </c>
      <c r="X210" s="246">
        <f t="shared" si="90"/>
        <v>0</v>
      </c>
      <c r="Y210" s="246">
        <f t="shared" si="90"/>
        <v>0</v>
      </c>
      <c r="Z210" s="246">
        <f t="shared" si="90"/>
        <v>0</v>
      </c>
      <c r="AA210" s="246">
        <f t="shared" si="90"/>
        <v>0</v>
      </c>
      <c r="AB210" s="246">
        <f t="shared" si="90"/>
        <v>0</v>
      </c>
      <c r="AC210" s="246">
        <f t="shared" si="90"/>
        <v>0</v>
      </c>
      <c r="AD210" s="246">
        <f t="shared" si="90"/>
        <v>0</v>
      </c>
      <c r="AE210" s="246">
        <f t="shared" si="90"/>
        <v>0</v>
      </c>
      <c r="AF210" s="246">
        <f t="shared" si="90"/>
        <v>0</v>
      </c>
      <c r="AG210" s="246">
        <f t="shared" si="90"/>
        <v>0</v>
      </c>
      <c r="AH210" s="246">
        <f t="shared" si="90"/>
        <v>0</v>
      </c>
      <c r="AI210" s="246">
        <f t="shared" si="90"/>
        <v>0</v>
      </c>
      <c r="AJ210" s="246">
        <f t="shared" si="90"/>
        <v>0</v>
      </c>
      <c r="AK210" s="246">
        <f t="shared" si="90"/>
        <v>0</v>
      </c>
      <c r="AL210" s="247">
        <f t="shared" si="90"/>
        <v>0</v>
      </c>
      <c r="AM210" s="171"/>
    </row>
    <row r="211" spans="1:39" ht="24" outlineLevel="2">
      <c r="A211" s="36"/>
      <c r="B211" s="239"/>
      <c r="C211" s="240"/>
      <c r="D211" s="248" t="s">
        <v>338</v>
      </c>
      <c r="E211" s="249" t="s">
        <v>15</v>
      </c>
      <c r="F211" s="250">
        <f aca="true" t="shared" si="91" ref="F211:AL211">+IF(F13=0,0,IF(E237&lt;&gt;0,F237/E237-1,0))</f>
        <v>-0.27827926455336516</v>
      </c>
      <c r="G211" s="250">
        <f t="shared" si="91"/>
        <v>-0.9031210956659773</v>
      </c>
      <c r="H211" s="251">
        <f t="shared" si="91"/>
        <v>-0.8598439085379876</v>
      </c>
      <c r="I211" s="245">
        <f t="shared" si="91"/>
        <v>28.250426741826768</v>
      </c>
      <c r="J211" s="246">
        <f t="shared" si="91"/>
        <v>-1</v>
      </c>
      <c r="K211" s="246">
        <f t="shared" si="91"/>
        <v>0</v>
      </c>
      <c r="L211" s="246">
        <f t="shared" si="91"/>
        <v>0</v>
      </c>
      <c r="M211" s="246">
        <f t="shared" si="91"/>
        <v>0</v>
      </c>
      <c r="N211" s="246">
        <f t="shared" si="91"/>
        <v>0</v>
      </c>
      <c r="O211" s="246">
        <f t="shared" si="91"/>
        <v>0</v>
      </c>
      <c r="P211" s="246">
        <f t="shared" si="91"/>
        <v>0</v>
      </c>
      <c r="Q211" s="246">
        <f t="shared" si="91"/>
        <v>0</v>
      </c>
      <c r="R211" s="246">
        <f t="shared" si="91"/>
        <v>0</v>
      </c>
      <c r="S211" s="246">
        <f t="shared" si="91"/>
        <v>0</v>
      </c>
      <c r="T211" s="246">
        <f t="shared" si="91"/>
        <v>0</v>
      </c>
      <c r="U211" s="246">
        <f t="shared" si="91"/>
        <v>0</v>
      </c>
      <c r="V211" s="246">
        <f t="shared" si="91"/>
        <v>0</v>
      </c>
      <c r="W211" s="246">
        <f t="shared" si="91"/>
        <v>0</v>
      </c>
      <c r="X211" s="246">
        <f t="shared" si="91"/>
        <v>0</v>
      </c>
      <c r="Y211" s="246">
        <f t="shared" si="91"/>
        <v>0</v>
      </c>
      <c r="Z211" s="246">
        <f t="shared" si="91"/>
        <v>0</v>
      </c>
      <c r="AA211" s="246">
        <f t="shared" si="91"/>
        <v>0</v>
      </c>
      <c r="AB211" s="246">
        <f t="shared" si="91"/>
        <v>0</v>
      </c>
      <c r="AC211" s="246">
        <f t="shared" si="91"/>
        <v>0</v>
      </c>
      <c r="AD211" s="246">
        <f t="shared" si="91"/>
        <v>0</v>
      </c>
      <c r="AE211" s="246">
        <f t="shared" si="91"/>
        <v>0</v>
      </c>
      <c r="AF211" s="246">
        <f t="shared" si="91"/>
        <v>0</v>
      </c>
      <c r="AG211" s="246">
        <f t="shared" si="91"/>
        <v>0</v>
      </c>
      <c r="AH211" s="246">
        <f t="shared" si="91"/>
        <v>0</v>
      </c>
      <c r="AI211" s="246">
        <f t="shared" si="91"/>
        <v>0</v>
      </c>
      <c r="AJ211" s="246">
        <f t="shared" si="91"/>
        <v>0</v>
      </c>
      <c r="AK211" s="246">
        <f t="shared" si="91"/>
        <v>0</v>
      </c>
      <c r="AL211" s="247">
        <f t="shared" si="91"/>
        <v>0</v>
      </c>
      <c r="AM211" s="171"/>
    </row>
    <row r="212" spans="1:39" ht="15" outlineLevel="2">
      <c r="A212" s="36"/>
      <c r="B212" s="239"/>
      <c r="C212" s="240"/>
      <c r="D212" s="252" t="s">
        <v>339</v>
      </c>
      <c r="E212" s="253" t="s">
        <v>15</v>
      </c>
      <c r="F212" s="254">
        <f aca="true" t="shared" si="92" ref="F212:AL212">+IF(F13=0,0,IF(E238&lt;&gt;0,F238/E238-1,0))</f>
        <v>-0.8878513025508088</v>
      </c>
      <c r="G212" s="254">
        <f t="shared" si="92"/>
        <v>11.014444610172381</v>
      </c>
      <c r="H212" s="255">
        <f t="shared" si="92"/>
        <v>-0.9638865520770687</v>
      </c>
      <c r="I212" s="256">
        <f t="shared" si="92"/>
        <v>32.82971810426231</v>
      </c>
      <c r="J212" s="257">
        <f t="shared" si="92"/>
        <v>-0.7096651597320673</v>
      </c>
      <c r="K212" s="257">
        <f t="shared" si="92"/>
        <v>0</v>
      </c>
      <c r="L212" s="257">
        <f t="shared" si="92"/>
        <v>-0.5</v>
      </c>
      <c r="M212" s="257">
        <f t="shared" si="92"/>
        <v>-1</v>
      </c>
      <c r="N212" s="257">
        <f t="shared" si="92"/>
        <v>0</v>
      </c>
      <c r="O212" s="257">
        <f t="shared" si="92"/>
        <v>0</v>
      </c>
      <c r="P212" s="257">
        <f t="shared" si="92"/>
        <v>0</v>
      </c>
      <c r="Q212" s="257">
        <f t="shared" si="92"/>
        <v>0</v>
      </c>
      <c r="R212" s="257">
        <f t="shared" si="92"/>
        <v>0</v>
      </c>
      <c r="S212" s="257">
        <f t="shared" si="92"/>
        <v>0</v>
      </c>
      <c r="T212" s="257">
        <f t="shared" si="92"/>
        <v>0</v>
      </c>
      <c r="U212" s="257">
        <f t="shared" si="92"/>
        <v>0</v>
      </c>
      <c r="V212" s="257">
        <f t="shared" si="92"/>
        <v>0</v>
      </c>
      <c r="W212" s="257">
        <f t="shared" si="92"/>
        <v>0</v>
      </c>
      <c r="X212" s="257">
        <f t="shared" si="92"/>
        <v>0</v>
      </c>
      <c r="Y212" s="257">
        <f t="shared" si="92"/>
        <v>0</v>
      </c>
      <c r="Z212" s="257">
        <f t="shared" si="92"/>
        <v>0</v>
      </c>
      <c r="AA212" s="257">
        <f t="shared" si="92"/>
        <v>0</v>
      </c>
      <c r="AB212" s="257">
        <f t="shared" si="92"/>
        <v>0</v>
      </c>
      <c r="AC212" s="257">
        <f t="shared" si="92"/>
        <v>0</v>
      </c>
      <c r="AD212" s="257">
        <f t="shared" si="92"/>
        <v>0</v>
      </c>
      <c r="AE212" s="257">
        <f t="shared" si="92"/>
        <v>0</v>
      </c>
      <c r="AF212" s="257">
        <f t="shared" si="92"/>
        <v>0</v>
      </c>
      <c r="AG212" s="257">
        <f t="shared" si="92"/>
        <v>0</v>
      </c>
      <c r="AH212" s="257">
        <f t="shared" si="92"/>
        <v>0</v>
      </c>
      <c r="AI212" s="257">
        <f t="shared" si="92"/>
        <v>0</v>
      </c>
      <c r="AJ212" s="257">
        <f t="shared" si="92"/>
        <v>0</v>
      </c>
      <c r="AK212" s="257">
        <f t="shared" si="92"/>
        <v>0</v>
      </c>
      <c r="AL212" s="258">
        <f t="shared" si="92"/>
        <v>0</v>
      </c>
      <c r="AM212" s="171"/>
    </row>
    <row r="213" spans="1:39" ht="14.25" outlineLevel="2">
      <c r="A213" s="36"/>
      <c r="B213" s="230"/>
      <c r="C213" s="231"/>
      <c r="D213" s="232" t="s">
        <v>39</v>
      </c>
      <c r="E213" s="233" t="s">
        <v>15</v>
      </c>
      <c r="F213" s="234">
        <f aca="true" t="shared" si="93" ref="F213:AL213">+IF(F13=0,0,IF(E239&lt;&gt;0,F239/E239-1,0))</f>
        <v>0.0023415836239428778</v>
      </c>
      <c r="G213" s="234">
        <f t="shared" si="93"/>
        <v>0.012997530585064032</v>
      </c>
      <c r="H213" s="235">
        <f t="shared" si="93"/>
        <v>-0.07086899805809677</v>
      </c>
      <c r="I213" s="236">
        <f t="shared" si="93"/>
        <v>0.06238894587181387</v>
      </c>
      <c r="J213" s="237">
        <f t="shared" si="93"/>
        <v>-0.10076922214664741</v>
      </c>
      <c r="K213" s="237">
        <f t="shared" si="93"/>
        <v>0.04220001431853393</v>
      </c>
      <c r="L213" s="237">
        <f t="shared" si="93"/>
        <v>0.03700739193720226</v>
      </c>
      <c r="M213" s="237">
        <f t="shared" si="93"/>
        <v>0.03720657857903453</v>
      </c>
      <c r="N213" s="237">
        <f t="shared" si="93"/>
        <v>0.039956068639675824</v>
      </c>
      <c r="O213" s="237">
        <f t="shared" si="93"/>
        <v>0.03904019618993848</v>
      </c>
      <c r="P213" s="237">
        <f t="shared" si="93"/>
        <v>0.03294311500268621</v>
      </c>
      <c r="Q213" s="237">
        <f t="shared" si="93"/>
        <v>0.03493091249837588</v>
      </c>
      <c r="R213" s="237">
        <f t="shared" si="93"/>
        <v>0.043399548562469414</v>
      </c>
      <c r="S213" s="237">
        <f t="shared" si="93"/>
        <v>0.030737221730140485</v>
      </c>
      <c r="T213" s="237">
        <f t="shared" si="93"/>
        <v>0</v>
      </c>
      <c r="U213" s="237">
        <f t="shared" si="93"/>
        <v>0</v>
      </c>
      <c r="V213" s="237">
        <f t="shared" si="93"/>
        <v>0</v>
      </c>
      <c r="W213" s="237">
        <f t="shared" si="93"/>
        <v>0</v>
      </c>
      <c r="X213" s="237">
        <f t="shared" si="93"/>
        <v>0</v>
      </c>
      <c r="Y213" s="237">
        <f t="shared" si="93"/>
        <v>0</v>
      </c>
      <c r="Z213" s="237">
        <f t="shared" si="93"/>
        <v>0</v>
      </c>
      <c r="AA213" s="237">
        <f t="shared" si="93"/>
        <v>0</v>
      </c>
      <c r="AB213" s="237">
        <f t="shared" si="93"/>
        <v>0</v>
      </c>
      <c r="AC213" s="237">
        <f t="shared" si="93"/>
        <v>0</v>
      </c>
      <c r="AD213" s="237">
        <f t="shared" si="93"/>
        <v>0</v>
      </c>
      <c r="AE213" s="237">
        <f t="shared" si="93"/>
        <v>0</v>
      </c>
      <c r="AF213" s="237">
        <f t="shared" si="93"/>
        <v>0</v>
      </c>
      <c r="AG213" s="237">
        <f t="shared" si="93"/>
        <v>0</v>
      </c>
      <c r="AH213" s="237">
        <f t="shared" si="93"/>
        <v>0</v>
      </c>
      <c r="AI213" s="237">
        <f t="shared" si="93"/>
        <v>0</v>
      </c>
      <c r="AJ213" s="237">
        <f t="shared" si="93"/>
        <v>0</v>
      </c>
      <c r="AK213" s="237">
        <f t="shared" si="93"/>
        <v>0</v>
      </c>
      <c r="AL213" s="238">
        <f t="shared" si="93"/>
        <v>0</v>
      </c>
      <c r="AM213" s="203"/>
    </row>
    <row r="214" spans="1:39" ht="15" outlineLevel="2">
      <c r="A214" s="36"/>
      <c r="B214" s="239"/>
      <c r="C214" s="240"/>
      <c r="D214" s="259" t="s">
        <v>340</v>
      </c>
      <c r="E214" s="249" t="s">
        <v>15</v>
      </c>
      <c r="F214" s="250">
        <f aca="true" t="shared" si="94" ref="F214:AL214">+IF(F13=0,0,IF(E240&lt;&gt;0,F240/E240-1,0))</f>
        <v>0.0023415836239428778</v>
      </c>
      <c r="G214" s="250">
        <f t="shared" si="94"/>
        <v>-0.0534056311910005</v>
      </c>
      <c r="H214" s="251">
        <f t="shared" si="94"/>
        <v>-0.07584042583965056</v>
      </c>
      <c r="I214" s="245">
        <f t="shared" si="94"/>
        <v>0.10018286015074862</v>
      </c>
      <c r="J214" s="246">
        <f t="shared" si="94"/>
        <v>-0.07367159555678915</v>
      </c>
      <c r="K214" s="246">
        <f t="shared" si="94"/>
        <v>0.05111535227006536</v>
      </c>
      <c r="L214" s="246">
        <f t="shared" si="94"/>
        <v>0.03700739193720226</v>
      </c>
      <c r="M214" s="246">
        <f t="shared" si="94"/>
        <v>0.03720657857903453</v>
      </c>
      <c r="N214" s="246">
        <f t="shared" si="94"/>
        <v>0.039956068639675824</v>
      </c>
      <c r="O214" s="246">
        <f t="shared" si="94"/>
        <v>0.03904019618993848</v>
      </c>
      <c r="P214" s="246">
        <f t="shared" si="94"/>
        <v>0.03294311500268621</v>
      </c>
      <c r="Q214" s="246">
        <f t="shared" si="94"/>
        <v>0.03493091249837588</v>
      </c>
      <c r="R214" s="246">
        <f t="shared" si="94"/>
        <v>0.043399548562469414</v>
      </c>
      <c r="S214" s="246">
        <f t="shared" si="94"/>
        <v>0.030737221730140485</v>
      </c>
      <c r="T214" s="246">
        <f t="shared" si="94"/>
        <v>0</v>
      </c>
      <c r="U214" s="246">
        <f t="shared" si="94"/>
        <v>0</v>
      </c>
      <c r="V214" s="246">
        <f t="shared" si="94"/>
        <v>0</v>
      </c>
      <c r="W214" s="246">
        <f t="shared" si="94"/>
        <v>0</v>
      </c>
      <c r="X214" s="246">
        <f t="shared" si="94"/>
        <v>0</v>
      </c>
      <c r="Y214" s="246">
        <f t="shared" si="94"/>
        <v>0</v>
      </c>
      <c r="Z214" s="246">
        <f t="shared" si="94"/>
        <v>0</v>
      </c>
      <c r="AA214" s="246">
        <f t="shared" si="94"/>
        <v>0</v>
      </c>
      <c r="AB214" s="246">
        <f t="shared" si="94"/>
        <v>0</v>
      </c>
      <c r="AC214" s="246">
        <f t="shared" si="94"/>
        <v>0</v>
      </c>
      <c r="AD214" s="246">
        <f t="shared" si="94"/>
        <v>0</v>
      </c>
      <c r="AE214" s="246">
        <f t="shared" si="94"/>
        <v>0</v>
      </c>
      <c r="AF214" s="246">
        <f t="shared" si="94"/>
        <v>0</v>
      </c>
      <c r="AG214" s="246">
        <f t="shared" si="94"/>
        <v>0</v>
      </c>
      <c r="AH214" s="246">
        <f t="shared" si="94"/>
        <v>0</v>
      </c>
      <c r="AI214" s="246">
        <f t="shared" si="94"/>
        <v>0</v>
      </c>
      <c r="AJ214" s="246">
        <f t="shared" si="94"/>
        <v>0</v>
      </c>
      <c r="AK214" s="246">
        <f t="shared" si="94"/>
        <v>0</v>
      </c>
      <c r="AL214" s="247">
        <f t="shared" si="94"/>
        <v>0</v>
      </c>
      <c r="AM214" s="171"/>
    </row>
    <row r="215" spans="1:39" ht="14.25" outlineLevel="2">
      <c r="A215" s="36"/>
      <c r="B215" s="230"/>
      <c r="C215" s="231"/>
      <c r="D215" s="260" t="s">
        <v>341</v>
      </c>
      <c r="E215" s="261" t="s">
        <v>15</v>
      </c>
      <c r="F215" s="262">
        <f aca="true" t="shared" si="95" ref="F215:AL215">+IF(F13=0,0,IF(E241&lt;&gt;0,F241/E241-1,0))</f>
        <v>0.011569057817252926</v>
      </c>
      <c r="G215" s="262">
        <f t="shared" si="95"/>
        <v>0.05007413255841908</v>
      </c>
      <c r="H215" s="263">
        <f t="shared" si="95"/>
        <v>-0.03995740924316693</v>
      </c>
      <c r="I215" s="264">
        <f t="shared" si="95"/>
        <v>0.03956025487789061</v>
      </c>
      <c r="J215" s="265">
        <f t="shared" si="95"/>
        <v>-0.0056614469010562996</v>
      </c>
      <c r="K215" s="265">
        <f t="shared" si="95"/>
        <v>0.025000002174707436</v>
      </c>
      <c r="L215" s="265">
        <f t="shared" si="95"/>
        <v>0.024999998585556016</v>
      </c>
      <c r="M215" s="265">
        <f t="shared" si="95"/>
        <v>0.024000000938362742</v>
      </c>
      <c r="N215" s="265">
        <f t="shared" si="95"/>
        <v>0.02399999703527378</v>
      </c>
      <c r="O215" s="265">
        <f t="shared" si="95"/>
        <v>0.02399999631514871</v>
      </c>
      <c r="P215" s="265">
        <f t="shared" si="95"/>
        <v>0.02399999794372132</v>
      </c>
      <c r="Q215" s="265">
        <f t="shared" si="95"/>
        <v>0.024000000200808502</v>
      </c>
      <c r="R215" s="265">
        <f t="shared" si="95"/>
        <v>0.022999996592727445</v>
      </c>
      <c r="S215" s="265">
        <f t="shared" si="95"/>
        <v>0.023000000239616236</v>
      </c>
      <c r="T215" s="265">
        <f t="shared" si="95"/>
        <v>0</v>
      </c>
      <c r="U215" s="265">
        <f t="shared" si="95"/>
        <v>0</v>
      </c>
      <c r="V215" s="265">
        <f t="shared" si="95"/>
        <v>0</v>
      </c>
      <c r="W215" s="265">
        <f t="shared" si="95"/>
        <v>0</v>
      </c>
      <c r="X215" s="265">
        <f t="shared" si="95"/>
        <v>0</v>
      </c>
      <c r="Y215" s="265">
        <f t="shared" si="95"/>
        <v>0</v>
      </c>
      <c r="Z215" s="265">
        <f t="shared" si="95"/>
        <v>0</v>
      </c>
      <c r="AA215" s="265">
        <f t="shared" si="95"/>
        <v>0</v>
      </c>
      <c r="AB215" s="265">
        <f t="shared" si="95"/>
        <v>0</v>
      </c>
      <c r="AC215" s="265">
        <f t="shared" si="95"/>
        <v>0</v>
      </c>
      <c r="AD215" s="265">
        <f t="shared" si="95"/>
        <v>0</v>
      </c>
      <c r="AE215" s="265">
        <f t="shared" si="95"/>
        <v>0</v>
      </c>
      <c r="AF215" s="265">
        <f t="shared" si="95"/>
        <v>0</v>
      </c>
      <c r="AG215" s="265">
        <f t="shared" si="95"/>
        <v>0</v>
      </c>
      <c r="AH215" s="265">
        <f t="shared" si="95"/>
        <v>0</v>
      </c>
      <c r="AI215" s="265">
        <f t="shared" si="95"/>
        <v>0</v>
      </c>
      <c r="AJ215" s="265">
        <f t="shared" si="95"/>
        <v>0</v>
      </c>
      <c r="AK215" s="265">
        <f t="shared" si="95"/>
        <v>0</v>
      </c>
      <c r="AL215" s="266">
        <f t="shared" si="95"/>
        <v>0</v>
      </c>
      <c r="AM215" s="203"/>
    </row>
    <row r="216" spans="1:39" ht="15" outlineLevel="2">
      <c r="A216" s="36"/>
      <c r="B216" s="239"/>
      <c r="C216" s="240"/>
      <c r="D216" s="248" t="s">
        <v>342</v>
      </c>
      <c r="E216" s="249" t="s">
        <v>15</v>
      </c>
      <c r="F216" s="250">
        <f aca="true" t="shared" si="96" ref="F216:AL216">+IF(F13=0,0,IF(E242&lt;&gt;0,F242/E242-1,0))</f>
        <v>0.011569057817252926</v>
      </c>
      <c r="G216" s="250">
        <f t="shared" si="96"/>
        <v>0.0034059543467324094</v>
      </c>
      <c r="H216" s="251">
        <f t="shared" si="96"/>
        <v>-0.041815819079544125</v>
      </c>
      <c r="I216" s="245">
        <f t="shared" si="96"/>
        <v>0.04664351457650895</v>
      </c>
      <c r="J216" s="246">
        <f t="shared" si="96"/>
        <v>0.0266343415795951</v>
      </c>
      <c r="K216" s="246">
        <f t="shared" si="96"/>
        <v>0.03389879077233404</v>
      </c>
      <c r="L216" s="246">
        <f t="shared" si="96"/>
        <v>0.024999998585556016</v>
      </c>
      <c r="M216" s="246">
        <f t="shared" si="96"/>
        <v>0.024000000938362742</v>
      </c>
      <c r="N216" s="246">
        <f t="shared" si="96"/>
        <v>0.02399999703527378</v>
      </c>
      <c r="O216" s="246">
        <f t="shared" si="96"/>
        <v>0.02399999631514871</v>
      </c>
      <c r="P216" s="246">
        <f t="shared" si="96"/>
        <v>0.02399999794372132</v>
      </c>
      <c r="Q216" s="246">
        <f t="shared" si="96"/>
        <v>0.024000000200808502</v>
      </c>
      <c r="R216" s="246">
        <f t="shared" si="96"/>
        <v>0.022999996592727445</v>
      </c>
      <c r="S216" s="246">
        <f t="shared" si="96"/>
        <v>0.023000000239616236</v>
      </c>
      <c r="T216" s="246">
        <f t="shared" si="96"/>
        <v>0</v>
      </c>
      <c r="U216" s="246">
        <f t="shared" si="96"/>
        <v>0</v>
      </c>
      <c r="V216" s="246">
        <f t="shared" si="96"/>
        <v>0</v>
      </c>
      <c r="W216" s="246">
        <f t="shared" si="96"/>
        <v>0</v>
      </c>
      <c r="X216" s="246">
        <f t="shared" si="96"/>
        <v>0</v>
      </c>
      <c r="Y216" s="246">
        <f t="shared" si="96"/>
        <v>0</v>
      </c>
      <c r="Z216" s="246">
        <f t="shared" si="96"/>
        <v>0</v>
      </c>
      <c r="AA216" s="246">
        <f t="shared" si="96"/>
        <v>0</v>
      </c>
      <c r="AB216" s="246">
        <f t="shared" si="96"/>
        <v>0</v>
      </c>
      <c r="AC216" s="246">
        <f t="shared" si="96"/>
        <v>0</v>
      </c>
      <c r="AD216" s="246">
        <f t="shared" si="96"/>
        <v>0</v>
      </c>
      <c r="AE216" s="246">
        <f t="shared" si="96"/>
        <v>0</v>
      </c>
      <c r="AF216" s="246">
        <f t="shared" si="96"/>
        <v>0</v>
      </c>
      <c r="AG216" s="246">
        <f t="shared" si="96"/>
        <v>0</v>
      </c>
      <c r="AH216" s="246">
        <f t="shared" si="96"/>
        <v>0</v>
      </c>
      <c r="AI216" s="246">
        <f t="shared" si="96"/>
        <v>0</v>
      </c>
      <c r="AJ216" s="246">
        <f t="shared" si="96"/>
        <v>0</v>
      </c>
      <c r="AK216" s="246">
        <f t="shared" si="96"/>
        <v>0</v>
      </c>
      <c r="AL216" s="247">
        <f t="shared" si="96"/>
        <v>0</v>
      </c>
      <c r="AM216" s="171"/>
    </row>
    <row r="217" spans="1:39" ht="15" outlineLevel="2">
      <c r="A217" s="36"/>
      <c r="B217" s="239"/>
      <c r="C217" s="240"/>
      <c r="D217" s="248" t="s">
        <v>343</v>
      </c>
      <c r="E217" s="249" t="s">
        <v>15</v>
      </c>
      <c r="F217" s="250">
        <f aca="true" t="shared" si="97" ref="F217:AL217">+IF(F13=0,0,IF(E243&lt;&gt;0,F243/E243-1,0))</f>
        <v>0.035190586608301766</v>
      </c>
      <c r="G217" s="250">
        <f t="shared" si="97"/>
        <v>0.0064851037785331744</v>
      </c>
      <c r="H217" s="251">
        <f t="shared" si="97"/>
        <v>0.004526542595391758</v>
      </c>
      <c r="I217" s="245">
        <f t="shared" si="97"/>
        <v>-0.03405765141617867</v>
      </c>
      <c r="J217" s="246">
        <f t="shared" si="97"/>
        <v>0.00593407967494608</v>
      </c>
      <c r="K217" s="246">
        <f t="shared" si="97"/>
        <v>0.030000004766917332</v>
      </c>
      <c r="L217" s="246">
        <f t="shared" si="97"/>
        <v>0.02999999863880154</v>
      </c>
      <c r="M217" s="246">
        <f t="shared" si="97"/>
        <v>-1</v>
      </c>
      <c r="N217" s="246">
        <f t="shared" si="97"/>
        <v>0</v>
      </c>
      <c r="O217" s="246">
        <f t="shared" si="97"/>
        <v>0</v>
      </c>
      <c r="P217" s="246">
        <f t="shared" si="97"/>
        <v>0</v>
      </c>
      <c r="Q217" s="246">
        <f t="shared" si="97"/>
        <v>0</v>
      </c>
      <c r="R217" s="246">
        <f t="shared" si="97"/>
        <v>0</v>
      </c>
      <c r="S217" s="246">
        <f t="shared" si="97"/>
        <v>0</v>
      </c>
      <c r="T217" s="246">
        <f t="shared" si="97"/>
        <v>0</v>
      </c>
      <c r="U217" s="246">
        <f t="shared" si="97"/>
        <v>0</v>
      </c>
      <c r="V217" s="246">
        <f t="shared" si="97"/>
        <v>0</v>
      </c>
      <c r="W217" s="246">
        <f t="shared" si="97"/>
        <v>0</v>
      </c>
      <c r="X217" s="246">
        <f t="shared" si="97"/>
        <v>0</v>
      </c>
      <c r="Y217" s="246">
        <f t="shared" si="97"/>
        <v>0</v>
      </c>
      <c r="Z217" s="246">
        <f t="shared" si="97"/>
        <v>0</v>
      </c>
      <c r="AA217" s="246">
        <f t="shared" si="97"/>
        <v>0</v>
      </c>
      <c r="AB217" s="246">
        <f t="shared" si="97"/>
        <v>0</v>
      </c>
      <c r="AC217" s="246">
        <f t="shared" si="97"/>
        <v>0</v>
      </c>
      <c r="AD217" s="246">
        <f t="shared" si="97"/>
        <v>0</v>
      </c>
      <c r="AE217" s="246">
        <f t="shared" si="97"/>
        <v>0</v>
      </c>
      <c r="AF217" s="246">
        <f t="shared" si="97"/>
        <v>0</v>
      </c>
      <c r="AG217" s="246">
        <f t="shared" si="97"/>
        <v>0</v>
      </c>
      <c r="AH217" s="246">
        <f t="shared" si="97"/>
        <v>0</v>
      </c>
      <c r="AI217" s="246">
        <f t="shared" si="97"/>
        <v>0</v>
      </c>
      <c r="AJ217" s="246">
        <f t="shared" si="97"/>
        <v>0</v>
      </c>
      <c r="AK217" s="246">
        <f t="shared" si="97"/>
        <v>0</v>
      </c>
      <c r="AL217" s="247">
        <f t="shared" si="97"/>
        <v>0</v>
      </c>
      <c r="AM217" s="171"/>
    </row>
    <row r="218" spans="1:39" ht="36" outlineLevel="2">
      <c r="A218" s="36"/>
      <c r="B218" s="239"/>
      <c r="C218" s="240"/>
      <c r="D218" s="252" t="s">
        <v>344</v>
      </c>
      <c r="E218" s="267" t="s">
        <v>15</v>
      </c>
      <c r="F218" s="268">
        <f aca="true" t="shared" si="98" ref="F218:AL218">+IF(F13=0,0,IF(E244&lt;&gt;0,F244/E244-1,0))</f>
        <v>-0.014299611177573057</v>
      </c>
      <c r="G218" s="268">
        <f t="shared" si="98"/>
        <v>-0.0830359977029399</v>
      </c>
      <c r="H218" s="269">
        <f t="shared" si="98"/>
        <v>-0.08050967407494236</v>
      </c>
      <c r="I218" s="270">
        <f t="shared" si="98"/>
        <v>0.13251017637816287</v>
      </c>
      <c r="J218" s="271">
        <f t="shared" si="98"/>
        <v>-0.022436960376950865</v>
      </c>
      <c r="K218" s="271">
        <f t="shared" si="98"/>
        <v>0.02057582011139325</v>
      </c>
      <c r="L218" s="271">
        <f t="shared" si="98"/>
        <v>0.022504089846562714</v>
      </c>
      <c r="M218" s="271">
        <f t="shared" si="98"/>
        <v>1.597438152636268</v>
      </c>
      <c r="N218" s="271">
        <f t="shared" si="98"/>
        <v>0.027134476620686687</v>
      </c>
      <c r="O218" s="271">
        <f t="shared" si="98"/>
        <v>0.02752061901180669</v>
      </c>
      <c r="P218" s="271">
        <f t="shared" si="98"/>
        <v>0.02496623260730746</v>
      </c>
      <c r="Q218" s="271">
        <f t="shared" si="98"/>
        <v>0.02486580392177995</v>
      </c>
      <c r="R218" s="271">
        <f t="shared" si="98"/>
        <v>0.023512291011702047</v>
      </c>
      <c r="S218" s="271">
        <f t="shared" si="98"/>
        <v>-0.5773247546886557</v>
      </c>
      <c r="T218" s="271">
        <f t="shared" si="98"/>
        <v>0</v>
      </c>
      <c r="U218" s="271">
        <f t="shared" si="98"/>
        <v>0</v>
      </c>
      <c r="V218" s="271">
        <f t="shared" si="98"/>
        <v>0</v>
      </c>
      <c r="W218" s="271">
        <f t="shared" si="98"/>
        <v>0</v>
      </c>
      <c r="X218" s="271">
        <f t="shared" si="98"/>
        <v>0</v>
      </c>
      <c r="Y218" s="271">
        <f t="shared" si="98"/>
        <v>0</v>
      </c>
      <c r="Z218" s="271">
        <f t="shared" si="98"/>
        <v>0</v>
      </c>
      <c r="AA218" s="271">
        <f t="shared" si="98"/>
        <v>0</v>
      </c>
      <c r="AB218" s="271">
        <f t="shared" si="98"/>
        <v>0</v>
      </c>
      <c r="AC218" s="271">
        <f t="shared" si="98"/>
        <v>0</v>
      </c>
      <c r="AD218" s="271">
        <f t="shared" si="98"/>
        <v>0</v>
      </c>
      <c r="AE218" s="271">
        <f t="shared" si="98"/>
        <v>0</v>
      </c>
      <c r="AF218" s="271">
        <f t="shared" si="98"/>
        <v>0</v>
      </c>
      <c r="AG218" s="271">
        <f t="shared" si="98"/>
        <v>0</v>
      </c>
      <c r="AH218" s="271">
        <f t="shared" si="98"/>
        <v>0</v>
      </c>
      <c r="AI218" s="271">
        <f t="shared" si="98"/>
        <v>0</v>
      </c>
      <c r="AJ218" s="271">
        <f t="shared" si="98"/>
        <v>0</v>
      </c>
      <c r="AK218" s="271">
        <f t="shared" si="98"/>
        <v>0</v>
      </c>
      <c r="AL218" s="272">
        <f t="shared" si="98"/>
        <v>0</v>
      </c>
      <c r="AM218" s="171"/>
    </row>
    <row r="219" spans="1:39" ht="24" outlineLevel="1">
      <c r="A219" s="36"/>
      <c r="B219" s="239"/>
      <c r="C219" s="240"/>
      <c r="D219" s="203" t="s">
        <v>345</v>
      </c>
      <c r="E219" s="273"/>
      <c r="F219" s="273"/>
      <c r="G219" s="274" t="s">
        <v>346</v>
      </c>
      <c r="H219" s="274" t="s">
        <v>347</v>
      </c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275"/>
      <c r="AH219" s="275"/>
      <c r="AI219" s="275"/>
      <c r="AJ219" s="275"/>
      <c r="AK219" s="275"/>
      <c r="AL219" s="275"/>
      <c r="AM219" s="171"/>
    </row>
    <row r="220" spans="1:39" ht="14.25" outlineLevel="2">
      <c r="A220" s="36"/>
      <c r="B220" s="230"/>
      <c r="C220" s="231"/>
      <c r="D220" s="232" t="s">
        <v>17</v>
      </c>
      <c r="E220" s="276" t="s">
        <v>15</v>
      </c>
      <c r="F220" s="277">
        <f aca="true" t="shared" si="99" ref="F220:AL220">+IF(F$233=0,"",F233-E233)</f>
        <v>-8818573</v>
      </c>
      <c r="G220" s="277">
        <f t="shared" si="99"/>
        <v>-3061862</v>
      </c>
      <c r="H220" s="278">
        <f t="shared" si="99"/>
        <v>-7863552.090000004</v>
      </c>
      <c r="I220" s="279">
        <f t="shared" si="99"/>
        <v>10317502.090000004</v>
      </c>
      <c r="J220" s="280">
        <f t="shared" si="99"/>
        <v>-10473729</v>
      </c>
      <c r="K220" s="280">
        <f t="shared" si="99"/>
        <v>6135328</v>
      </c>
      <c r="L220" s="280">
        <f t="shared" si="99"/>
        <v>5399148</v>
      </c>
      <c r="M220" s="280">
        <f t="shared" si="99"/>
        <v>5363878</v>
      </c>
      <c r="N220" s="280">
        <f t="shared" si="99"/>
        <v>6140056</v>
      </c>
      <c r="O220" s="280">
        <f t="shared" si="99"/>
        <v>5534775</v>
      </c>
      <c r="P220" s="280">
        <f t="shared" si="99"/>
        <v>5544168</v>
      </c>
      <c r="Q220" s="280">
        <f t="shared" si="99"/>
        <v>5542782</v>
      </c>
      <c r="R220" s="280">
        <f t="shared" si="99"/>
        <v>5530266</v>
      </c>
      <c r="S220" s="280">
        <f t="shared" si="99"/>
        <v>5506301</v>
      </c>
      <c r="T220" s="280">
        <f t="shared" si="99"/>
      </c>
      <c r="U220" s="280">
        <f t="shared" si="99"/>
      </c>
      <c r="V220" s="280">
        <f t="shared" si="99"/>
      </c>
      <c r="W220" s="280">
        <f t="shared" si="99"/>
      </c>
      <c r="X220" s="280">
        <f t="shared" si="99"/>
      </c>
      <c r="Y220" s="280">
        <f t="shared" si="99"/>
      </c>
      <c r="Z220" s="280">
        <f t="shared" si="99"/>
      </c>
      <c r="AA220" s="280">
        <f t="shared" si="99"/>
      </c>
      <c r="AB220" s="280">
        <f t="shared" si="99"/>
      </c>
      <c r="AC220" s="280">
        <f t="shared" si="99"/>
      </c>
      <c r="AD220" s="280">
        <f t="shared" si="99"/>
      </c>
      <c r="AE220" s="280">
        <f t="shared" si="99"/>
      </c>
      <c r="AF220" s="280">
        <f t="shared" si="99"/>
      </c>
      <c r="AG220" s="280">
        <f t="shared" si="99"/>
      </c>
      <c r="AH220" s="280">
        <f t="shared" si="99"/>
      </c>
      <c r="AI220" s="280">
        <f t="shared" si="99"/>
      </c>
      <c r="AJ220" s="280">
        <f t="shared" si="99"/>
      </c>
      <c r="AK220" s="280">
        <f t="shared" si="99"/>
      </c>
      <c r="AL220" s="281">
        <f t="shared" si="99"/>
      </c>
      <c r="AM220" s="203"/>
    </row>
    <row r="221" spans="1:39" ht="15" outlineLevel="2">
      <c r="A221" s="36"/>
      <c r="B221" s="239"/>
      <c r="C221" s="240"/>
      <c r="D221" s="241" t="s">
        <v>335</v>
      </c>
      <c r="E221" s="282" t="s">
        <v>15</v>
      </c>
      <c r="F221" s="283">
        <f aca="true" t="shared" si="100" ref="F221:AL221">+IF(F$233=0,"",F234-E234)</f>
        <v>-8818573</v>
      </c>
      <c r="G221" s="283">
        <f t="shared" si="100"/>
        <v>-13399815</v>
      </c>
      <c r="H221" s="284">
        <f t="shared" si="100"/>
        <v>-7863552.090000004</v>
      </c>
      <c r="I221" s="285">
        <f t="shared" si="100"/>
        <v>14983027.090000004</v>
      </c>
      <c r="J221" s="286">
        <f t="shared" si="100"/>
        <v>-5922485</v>
      </c>
      <c r="K221" s="286">
        <f t="shared" si="100"/>
        <v>7256512</v>
      </c>
      <c r="L221" s="286">
        <f t="shared" si="100"/>
        <v>5399148</v>
      </c>
      <c r="M221" s="286">
        <f t="shared" si="100"/>
        <v>5363878</v>
      </c>
      <c r="N221" s="286">
        <f t="shared" si="100"/>
        <v>6140056</v>
      </c>
      <c r="O221" s="286">
        <f t="shared" si="100"/>
        <v>5534775</v>
      </c>
      <c r="P221" s="286">
        <f t="shared" si="100"/>
        <v>5544168</v>
      </c>
      <c r="Q221" s="286">
        <f t="shared" si="100"/>
        <v>5542782</v>
      </c>
      <c r="R221" s="286">
        <f t="shared" si="100"/>
        <v>5530266</v>
      </c>
      <c r="S221" s="286">
        <f t="shared" si="100"/>
        <v>5506301</v>
      </c>
      <c r="T221" s="286">
        <f t="shared" si="100"/>
      </c>
      <c r="U221" s="286">
        <f t="shared" si="100"/>
      </c>
      <c r="V221" s="286">
        <f t="shared" si="100"/>
      </c>
      <c r="W221" s="286">
        <f t="shared" si="100"/>
      </c>
      <c r="X221" s="286">
        <f t="shared" si="100"/>
      </c>
      <c r="Y221" s="286">
        <f t="shared" si="100"/>
      </c>
      <c r="Z221" s="286">
        <f t="shared" si="100"/>
      </c>
      <c r="AA221" s="286">
        <f t="shared" si="100"/>
      </c>
      <c r="AB221" s="286">
        <f t="shared" si="100"/>
      </c>
      <c r="AC221" s="286">
        <f t="shared" si="100"/>
      </c>
      <c r="AD221" s="286">
        <f t="shared" si="100"/>
      </c>
      <c r="AE221" s="286">
        <f t="shared" si="100"/>
      </c>
      <c r="AF221" s="286">
        <f t="shared" si="100"/>
      </c>
      <c r="AG221" s="286">
        <f t="shared" si="100"/>
      </c>
      <c r="AH221" s="286">
        <f t="shared" si="100"/>
      </c>
      <c r="AI221" s="286">
        <f t="shared" si="100"/>
      </c>
      <c r="AJ221" s="286">
        <f t="shared" si="100"/>
      </c>
      <c r="AK221" s="286">
        <f t="shared" si="100"/>
      </c>
      <c r="AL221" s="287">
        <f t="shared" si="100"/>
      </c>
      <c r="AM221" s="171"/>
    </row>
    <row r="222" spans="1:39" ht="15" outlineLevel="2">
      <c r="A222" s="36"/>
      <c r="B222" s="239"/>
      <c r="C222" s="240"/>
      <c r="D222" s="248" t="s">
        <v>336</v>
      </c>
      <c r="E222" s="288" t="s">
        <v>15</v>
      </c>
      <c r="F222" s="289">
        <f aca="true" t="shared" si="101" ref="F222:AL222">+IF(F$233=0,"",F235-E235)</f>
        <v>1855443</v>
      </c>
      <c r="G222" s="289">
        <f t="shared" si="101"/>
        <v>-2270150</v>
      </c>
      <c r="H222" s="290">
        <f t="shared" si="101"/>
        <v>-925329.3600000143</v>
      </c>
      <c r="I222" s="285">
        <f t="shared" si="101"/>
        <v>1375326.3600000143</v>
      </c>
      <c r="J222" s="286">
        <f t="shared" si="101"/>
        <v>6133890</v>
      </c>
      <c r="K222" s="286">
        <f t="shared" si="101"/>
        <v>7256512</v>
      </c>
      <c r="L222" s="286">
        <f t="shared" si="101"/>
        <v>6399148</v>
      </c>
      <c r="M222" s="286">
        <f t="shared" si="101"/>
        <v>6363878</v>
      </c>
      <c r="N222" s="286">
        <f t="shared" si="101"/>
        <v>6140056</v>
      </c>
      <c r="O222" s="286">
        <f t="shared" si="101"/>
        <v>5534775</v>
      </c>
      <c r="P222" s="286">
        <f t="shared" si="101"/>
        <v>5544168</v>
      </c>
      <c r="Q222" s="286">
        <f t="shared" si="101"/>
        <v>5542782</v>
      </c>
      <c r="R222" s="286">
        <f t="shared" si="101"/>
        <v>5530266</v>
      </c>
      <c r="S222" s="286">
        <f t="shared" si="101"/>
        <v>5506301</v>
      </c>
      <c r="T222" s="286">
        <f t="shared" si="101"/>
      </c>
      <c r="U222" s="286">
        <f t="shared" si="101"/>
      </c>
      <c r="V222" s="286">
        <f t="shared" si="101"/>
      </c>
      <c r="W222" s="286">
        <f t="shared" si="101"/>
      </c>
      <c r="X222" s="286">
        <f t="shared" si="101"/>
      </c>
      <c r="Y222" s="286">
        <f t="shared" si="101"/>
      </c>
      <c r="Z222" s="286">
        <f t="shared" si="101"/>
      </c>
      <c r="AA222" s="286">
        <f t="shared" si="101"/>
      </c>
      <c r="AB222" s="286">
        <f t="shared" si="101"/>
      </c>
      <c r="AC222" s="286">
        <f t="shared" si="101"/>
      </c>
      <c r="AD222" s="286">
        <f t="shared" si="101"/>
      </c>
      <c r="AE222" s="286">
        <f t="shared" si="101"/>
      </c>
      <c r="AF222" s="286">
        <f t="shared" si="101"/>
      </c>
      <c r="AG222" s="286">
        <f t="shared" si="101"/>
      </c>
      <c r="AH222" s="286">
        <f t="shared" si="101"/>
      </c>
      <c r="AI222" s="286">
        <f t="shared" si="101"/>
      </c>
      <c r="AJ222" s="286">
        <f t="shared" si="101"/>
      </c>
      <c r="AK222" s="286">
        <f t="shared" si="101"/>
      </c>
      <c r="AL222" s="287">
        <f t="shared" si="101"/>
      </c>
      <c r="AM222" s="171"/>
    </row>
    <row r="223" spans="1:39" ht="15" outlineLevel="2">
      <c r="A223" s="36"/>
      <c r="B223" s="239"/>
      <c r="C223" s="240"/>
      <c r="D223" s="248" t="s">
        <v>337</v>
      </c>
      <c r="E223" s="288" t="s">
        <v>15</v>
      </c>
      <c r="F223" s="289">
        <f aca="true" t="shared" si="102" ref="F223:AL223">+IF(F$233=0,"",F236-E236)</f>
        <v>-10674016</v>
      </c>
      <c r="G223" s="289">
        <f t="shared" si="102"/>
        <v>-11129665</v>
      </c>
      <c r="H223" s="290">
        <f t="shared" si="102"/>
        <v>-6938222.73</v>
      </c>
      <c r="I223" s="285">
        <f t="shared" si="102"/>
        <v>13607700.73</v>
      </c>
      <c r="J223" s="286">
        <f t="shared" si="102"/>
        <v>-12056375</v>
      </c>
      <c r="K223" s="286">
        <f t="shared" si="102"/>
        <v>0</v>
      </c>
      <c r="L223" s="286">
        <f t="shared" si="102"/>
        <v>-1000000</v>
      </c>
      <c r="M223" s="286">
        <f t="shared" si="102"/>
        <v>-1000000</v>
      </c>
      <c r="N223" s="286">
        <f t="shared" si="102"/>
        <v>0</v>
      </c>
      <c r="O223" s="286">
        <f t="shared" si="102"/>
        <v>0</v>
      </c>
      <c r="P223" s="286">
        <f t="shared" si="102"/>
        <v>0</v>
      </c>
      <c r="Q223" s="286">
        <f t="shared" si="102"/>
        <v>0</v>
      </c>
      <c r="R223" s="286">
        <f t="shared" si="102"/>
        <v>0</v>
      </c>
      <c r="S223" s="286">
        <f t="shared" si="102"/>
        <v>0</v>
      </c>
      <c r="T223" s="286">
        <f t="shared" si="102"/>
      </c>
      <c r="U223" s="286">
        <f t="shared" si="102"/>
      </c>
      <c r="V223" s="286">
        <f t="shared" si="102"/>
      </c>
      <c r="W223" s="286">
        <f t="shared" si="102"/>
      </c>
      <c r="X223" s="286">
        <f t="shared" si="102"/>
      </c>
      <c r="Y223" s="286">
        <f t="shared" si="102"/>
      </c>
      <c r="Z223" s="286">
        <f t="shared" si="102"/>
      </c>
      <c r="AA223" s="286">
        <f t="shared" si="102"/>
      </c>
      <c r="AB223" s="286">
        <f t="shared" si="102"/>
      </c>
      <c r="AC223" s="286">
        <f t="shared" si="102"/>
      </c>
      <c r="AD223" s="286">
        <f t="shared" si="102"/>
      </c>
      <c r="AE223" s="286">
        <f t="shared" si="102"/>
      </c>
      <c r="AF223" s="286">
        <f t="shared" si="102"/>
      </c>
      <c r="AG223" s="286">
        <f t="shared" si="102"/>
      </c>
      <c r="AH223" s="286">
        <f t="shared" si="102"/>
      </c>
      <c r="AI223" s="286">
        <f t="shared" si="102"/>
      </c>
      <c r="AJ223" s="286">
        <f t="shared" si="102"/>
      </c>
      <c r="AK223" s="286">
        <f t="shared" si="102"/>
      </c>
      <c r="AL223" s="287">
        <f t="shared" si="102"/>
      </c>
      <c r="AM223" s="171"/>
    </row>
    <row r="224" spans="1:39" ht="24" outlineLevel="2">
      <c r="A224" s="36"/>
      <c r="B224" s="239"/>
      <c r="C224" s="240"/>
      <c r="D224" s="248" t="s">
        <v>338</v>
      </c>
      <c r="E224" s="288" t="s">
        <v>15</v>
      </c>
      <c r="F224" s="289">
        <f aca="true" t="shared" si="103" ref="F224:AL224">+IF(F$233=0,"",F237-E237)</f>
        <v>-6958614</v>
      </c>
      <c r="G224" s="289">
        <f t="shared" si="103"/>
        <v>-16298854</v>
      </c>
      <c r="H224" s="290">
        <f t="shared" si="103"/>
        <v>-1503349.3700000006</v>
      </c>
      <c r="I224" s="285">
        <f t="shared" si="103"/>
        <v>6922728.37</v>
      </c>
      <c r="J224" s="286">
        <f t="shared" si="103"/>
        <v>-7167777</v>
      </c>
      <c r="K224" s="286">
        <f t="shared" si="103"/>
        <v>0</v>
      </c>
      <c r="L224" s="286">
        <f t="shared" si="103"/>
        <v>0</v>
      </c>
      <c r="M224" s="286">
        <f t="shared" si="103"/>
        <v>0</v>
      </c>
      <c r="N224" s="286">
        <f t="shared" si="103"/>
        <v>0</v>
      </c>
      <c r="O224" s="286">
        <f t="shared" si="103"/>
        <v>0</v>
      </c>
      <c r="P224" s="286">
        <f t="shared" si="103"/>
        <v>0</v>
      </c>
      <c r="Q224" s="286">
        <f t="shared" si="103"/>
        <v>0</v>
      </c>
      <c r="R224" s="286">
        <f t="shared" si="103"/>
        <v>0</v>
      </c>
      <c r="S224" s="286">
        <f t="shared" si="103"/>
        <v>0</v>
      </c>
      <c r="T224" s="286">
        <f t="shared" si="103"/>
      </c>
      <c r="U224" s="286">
        <f t="shared" si="103"/>
      </c>
      <c r="V224" s="286">
        <f t="shared" si="103"/>
      </c>
      <c r="W224" s="286">
        <f t="shared" si="103"/>
      </c>
      <c r="X224" s="286">
        <f t="shared" si="103"/>
      </c>
      <c r="Y224" s="286">
        <f t="shared" si="103"/>
      </c>
      <c r="Z224" s="286">
        <f t="shared" si="103"/>
      </c>
      <c r="AA224" s="286">
        <f t="shared" si="103"/>
      </c>
      <c r="AB224" s="286">
        <f t="shared" si="103"/>
      </c>
      <c r="AC224" s="286">
        <f t="shared" si="103"/>
      </c>
      <c r="AD224" s="286">
        <f t="shared" si="103"/>
      </c>
      <c r="AE224" s="286">
        <f t="shared" si="103"/>
      </c>
      <c r="AF224" s="286">
        <f t="shared" si="103"/>
      </c>
      <c r="AG224" s="286">
        <f t="shared" si="103"/>
      </c>
      <c r="AH224" s="286">
        <f t="shared" si="103"/>
      </c>
      <c r="AI224" s="286">
        <f t="shared" si="103"/>
      </c>
      <c r="AJ224" s="286">
        <f t="shared" si="103"/>
      </c>
      <c r="AK224" s="286">
        <f t="shared" si="103"/>
      </c>
      <c r="AL224" s="287">
        <f t="shared" si="103"/>
      </c>
      <c r="AM224" s="171"/>
    </row>
    <row r="225" spans="1:39" ht="15" outlineLevel="2">
      <c r="A225" s="36"/>
      <c r="B225" s="239"/>
      <c r="C225" s="240"/>
      <c r="D225" s="252" t="s">
        <v>339</v>
      </c>
      <c r="E225" s="291" t="s">
        <v>15</v>
      </c>
      <c r="F225" s="292">
        <f aca="true" t="shared" si="104" ref="F225:AL225">+IF(F$233=0,"",F238-E238)</f>
        <v>-3715402</v>
      </c>
      <c r="G225" s="292">
        <f t="shared" si="104"/>
        <v>5169189</v>
      </c>
      <c r="H225" s="293">
        <f t="shared" si="104"/>
        <v>-5434873.36</v>
      </c>
      <c r="I225" s="294">
        <f t="shared" si="104"/>
        <v>6684972.36</v>
      </c>
      <c r="J225" s="295">
        <f t="shared" si="104"/>
        <v>-4888598</v>
      </c>
      <c r="K225" s="295">
        <f t="shared" si="104"/>
        <v>0</v>
      </c>
      <c r="L225" s="295">
        <f t="shared" si="104"/>
        <v>-1000000</v>
      </c>
      <c r="M225" s="295">
        <f t="shared" si="104"/>
        <v>-1000000</v>
      </c>
      <c r="N225" s="295">
        <f t="shared" si="104"/>
        <v>0</v>
      </c>
      <c r="O225" s="295">
        <f t="shared" si="104"/>
        <v>0</v>
      </c>
      <c r="P225" s="295">
        <f t="shared" si="104"/>
        <v>0</v>
      </c>
      <c r="Q225" s="295">
        <f t="shared" si="104"/>
        <v>0</v>
      </c>
      <c r="R225" s="295">
        <f t="shared" si="104"/>
        <v>0</v>
      </c>
      <c r="S225" s="295">
        <f t="shared" si="104"/>
        <v>0</v>
      </c>
      <c r="T225" s="295">
        <f t="shared" si="104"/>
      </c>
      <c r="U225" s="295">
        <f t="shared" si="104"/>
      </c>
      <c r="V225" s="295">
        <f t="shared" si="104"/>
      </c>
      <c r="W225" s="295">
        <f t="shared" si="104"/>
      </c>
      <c r="X225" s="295">
        <f t="shared" si="104"/>
      </c>
      <c r="Y225" s="295">
        <f t="shared" si="104"/>
      </c>
      <c r="Z225" s="295">
        <f t="shared" si="104"/>
      </c>
      <c r="AA225" s="295">
        <f t="shared" si="104"/>
      </c>
      <c r="AB225" s="295">
        <f t="shared" si="104"/>
      </c>
      <c r="AC225" s="295">
        <f t="shared" si="104"/>
      </c>
      <c r="AD225" s="295">
        <f t="shared" si="104"/>
      </c>
      <c r="AE225" s="295">
        <f t="shared" si="104"/>
      </c>
      <c r="AF225" s="295">
        <f t="shared" si="104"/>
      </c>
      <c r="AG225" s="295">
        <f t="shared" si="104"/>
      </c>
      <c r="AH225" s="295">
        <f t="shared" si="104"/>
      </c>
      <c r="AI225" s="295">
        <f t="shared" si="104"/>
      </c>
      <c r="AJ225" s="295">
        <f t="shared" si="104"/>
      </c>
      <c r="AK225" s="295">
        <f t="shared" si="104"/>
      </c>
      <c r="AL225" s="296">
        <f t="shared" si="104"/>
      </c>
      <c r="AM225" s="171"/>
    </row>
    <row r="226" spans="1:39" ht="14.25" outlineLevel="2">
      <c r="A226" s="36"/>
      <c r="B226" s="230"/>
      <c r="C226" s="231"/>
      <c r="D226" s="232" t="s">
        <v>39</v>
      </c>
      <c r="E226" s="276" t="s">
        <v>15</v>
      </c>
      <c r="F226" s="277">
        <f aca="true" t="shared" si="105" ref="F226:AL226">+IF(F$239=0,"",F239-E239)</f>
        <v>363697</v>
      </c>
      <c r="G226" s="277">
        <f t="shared" si="105"/>
        <v>2023516</v>
      </c>
      <c r="H226" s="278">
        <f t="shared" si="105"/>
        <v>-11176619.710000008</v>
      </c>
      <c r="I226" s="279">
        <f t="shared" si="105"/>
        <v>9141948.710000008</v>
      </c>
      <c r="J226" s="280">
        <f t="shared" si="105"/>
        <v>-15687097</v>
      </c>
      <c r="K226" s="280">
        <f t="shared" si="105"/>
        <v>5907428</v>
      </c>
      <c r="L226" s="280">
        <f t="shared" si="105"/>
        <v>5399150</v>
      </c>
      <c r="M226" s="280">
        <f t="shared" si="105"/>
        <v>5629094</v>
      </c>
      <c r="N226" s="280">
        <f t="shared" si="105"/>
        <v>6269989</v>
      </c>
      <c r="O226" s="280">
        <f t="shared" si="105"/>
        <v>6371050</v>
      </c>
      <c r="P226" s="280">
        <f t="shared" si="105"/>
        <v>5585937</v>
      </c>
      <c r="Q226" s="280">
        <f t="shared" si="105"/>
        <v>6118116</v>
      </c>
      <c r="R226" s="280">
        <f t="shared" si="105"/>
        <v>7866913</v>
      </c>
      <c r="S226" s="280">
        <f t="shared" si="105"/>
        <v>5813456</v>
      </c>
      <c r="T226" s="280">
        <f t="shared" si="105"/>
      </c>
      <c r="U226" s="280">
        <f t="shared" si="105"/>
      </c>
      <c r="V226" s="280">
        <f t="shared" si="105"/>
      </c>
      <c r="W226" s="280">
        <f t="shared" si="105"/>
      </c>
      <c r="X226" s="280">
        <f t="shared" si="105"/>
      </c>
      <c r="Y226" s="280">
        <f t="shared" si="105"/>
      </c>
      <c r="Z226" s="280">
        <f t="shared" si="105"/>
      </c>
      <c r="AA226" s="280">
        <f t="shared" si="105"/>
      </c>
      <c r="AB226" s="280">
        <f t="shared" si="105"/>
      </c>
      <c r="AC226" s="280">
        <f t="shared" si="105"/>
      </c>
      <c r="AD226" s="280">
        <f t="shared" si="105"/>
      </c>
      <c r="AE226" s="280">
        <f t="shared" si="105"/>
      </c>
      <c r="AF226" s="280">
        <f t="shared" si="105"/>
      </c>
      <c r="AG226" s="280">
        <f t="shared" si="105"/>
      </c>
      <c r="AH226" s="280">
        <f t="shared" si="105"/>
      </c>
      <c r="AI226" s="280">
        <f t="shared" si="105"/>
      </c>
      <c r="AJ226" s="280">
        <f t="shared" si="105"/>
      </c>
      <c r="AK226" s="280">
        <f t="shared" si="105"/>
      </c>
      <c r="AL226" s="281">
        <f t="shared" si="105"/>
      </c>
      <c r="AM226" s="203"/>
    </row>
    <row r="227" spans="1:39" ht="15" outlineLevel="2">
      <c r="A227" s="36"/>
      <c r="B227" s="239"/>
      <c r="C227" s="240"/>
      <c r="D227" s="259" t="s">
        <v>340</v>
      </c>
      <c r="E227" s="288" t="s">
        <v>15</v>
      </c>
      <c r="F227" s="289">
        <f aca="true" t="shared" si="106" ref="F227:AL227">+IF(F$239=0,"",F240-E240)</f>
        <v>363697</v>
      </c>
      <c r="G227" s="289">
        <f t="shared" si="106"/>
        <v>-8314437</v>
      </c>
      <c r="H227" s="290">
        <f t="shared" si="106"/>
        <v>-11176619.710000008</v>
      </c>
      <c r="I227" s="285">
        <f t="shared" si="106"/>
        <v>13644263.710000008</v>
      </c>
      <c r="J227" s="286">
        <f t="shared" si="106"/>
        <v>-11038794</v>
      </c>
      <c r="K227" s="286">
        <f t="shared" si="106"/>
        <v>7094763</v>
      </c>
      <c r="L227" s="286">
        <f t="shared" si="106"/>
        <v>5399150</v>
      </c>
      <c r="M227" s="286">
        <f t="shared" si="106"/>
        <v>5629094</v>
      </c>
      <c r="N227" s="286">
        <f t="shared" si="106"/>
        <v>6269989</v>
      </c>
      <c r="O227" s="286">
        <f t="shared" si="106"/>
        <v>6371050</v>
      </c>
      <c r="P227" s="286">
        <f t="shared" si="106"/>
        <v>5585937</v>
      </c>
      <c r="Q227" s="286">
        <f t="shared" si="106"/>
        <v>6118116</v>
      </c>
      <c r="R227" s="286">
        <f t="shared" si="106"/>
        <v>7866913</v>
      </c>
      <c r="S227" s="286">
        <f t="shared" si="106"/>
        <v>5813456</v>
      </c>
      <c r="T227" s="286">
        <f t="shared" si="106"/>
      </c>
      <c r="U227" s="286">
        <f t="shared" si="106"/>
      </c>
      <c r="V227" s="286">
        <f t="shared" si="106"/>
      </c>
      <c r="W227" s="286">
        <f t="shared" si="106"/>
      </c>
      <c r="X227" s="286">
        <f t="shared" si="106"/>
      </c>
      <c r="Y227" s="286">
        <f t="shared" si="106"/>
      </c>
      <c r="Z227" s="286">
        <f t="shared" si="106"/>
      </c>
      <c r="AA227" s="286">
        <f t="shared" si="106"/>
      </c>
      <c r="AB227" s="286">
        <f t="shared" si="106"/>
      </c>
      <c r="AC227" s="286">
        <f t="shared" si="106"/>
      </c>
      <c r="AD227" s="286">
        <f t="shared" si="106"/>
      </c>
      <c r="AE227" s="286">
        <f t="shared" si="106"/>
      </c>
      <c r="AF227" s="286">
        <f t="shared" si="106"/>
      </c>
      <c r="AG227" s="286">
        <f t="shared" si="106"/>
      </c>
      <c r="AH227" s="286">
        <f t="shared" si="106"/>
      </c>
      <c r="AI227" s="286">
        <f t="shared" si="106"/>
      </c>
      <c r="AJ227" s="286">
        <f t="shared" si="106"/>
      </c>
      <c r="AK227" s="286">
        <f t="shared" si="106"/>
      </c>
      <c r="AL227" s="287">
        <f t="shared" si="106"/>
      </c>
      <c r="AM227" s="171"/>
    </row>
    <row r="228" spans="1:39" ht="14.25" outlineLevel="2">
      <c r="A228" s="36"/>
      <c r="B228" s="230"/>
      <c r="C228" s="231"/>
      <c r="D228" s="260" t="s">
        <v>341</v>
      </c>
      <c r="E228" s="297" t="s">
        <v>15</v>
      </c>
      <c r="F228" s="298">
        <f aca="true" t="shared" si="107" ref="F228:AL228">+IF(F$239=0,"",F241-E241)</f>
        <v>1514009</v>
      </c>
      <c r="G228" s="298">
        <f t="shared" si="107"/>
        <v>6628869</v>
      </c>
      <c r="H228" s="299">
        <f t="shared" si="107"/>
        <v>-5554478.420000002</v>
      </c>
      <c r="I228" s="300">
        <f t="shared" si="107"/>
        <v>5279533.420000002</v>
      </c>
      <c r="J228" s="301">
        <f t="shared" si="107"/>
        <v>-785441</v>
      </c>
      <c r="K228" s="301">
        <f t="shared" si="107"/>
        <v>3448740</v>
      </c>
      <c r="L228" s="301">
        <f t="shared" si="107"/>
        <v>3534958</v>
      </c>
      <c r="M228" s="301">
        <f t="shared" si="107"/>
        <v>3478399</v>
      </c>
      <c r="N228" s="301">
        <f t="shared" si="107"/>
        <v>3561880</v>
      </c>
      <c r="O228" s="301">
        <f t="shared" si="107"/>
        <v>3647365</v>
      </c>
      <c r="P228" s="301">
        <f t="shared" si="107"/>
        <v>3734902</v>
      </c>
      <c r="Q228" s="301">
        <f t="shared" si="107"/>
        <v>3824540</v>
      </c>
      <c r="R228" s="301">
        <f t="shared" si="107"/>
        <v>3753148</v>
      </c>
      <c r="S228" s="301">
        <f t="shared" si="107"/>
        <v>3839471</v>
      </c>
      <c r="T228" s="301">
        <f t="shared" si="107"/>
      </c>
      <c r="U228" s="301">
        <f t="shared" si="107"/>
      </c>
      <c r="V228" s="301">
        <f t="shared" si="107"/>
      </c>
      <c r="W228" s="301">
        <f t="shared" si="107"/>
      </c>
      <c r="X228" s="301">
        <f t="shared" si="107"/>
      </c>
      <c r="Y228" s="301">
        <f t="shared" si="107"/>
      </c>
      <c r="Z228" s="301">
        <f t="shared" si="107"/>
      </c>
      <c r="AA228" s="301">
        <f t="shared" si="107"/>
      </c>
      <c r="AB228" s="301">
        <f t="shared" si="107"/>
      </c>
      <c r="AC228" s="301">
        <f t="shared" si="107"/>
      </c>
      <c r="AD228" s="301">
        <f t="shared" si="107"/>
      </c>
      <c r="AE228" s="301">
        <f t="shared" si="107"/>
      </c>
      <c r="AF228" s="301">
        <f t="shared" si="107"/>
      </c>
      <c r="AG228" s="301">
        <f t="shared" si="107"/>
      </c>
      <c r="AH228" s="301">
        <f t="shared" si="107"/>
      </c>
      <c r="AI228" s="301">
        <f t="shared" si="107"/>
      </c>
      <c r="AJ228" s="301">
        <f t="shared" si="107"/>
      </c>
      <c r="AK228" s="301">
        <f t="shared" si="107"/>
      </c>
      <c r="AL228" s="302">
        <f t="shared" si="107"/>
      </c>
      <c r="AM228" s="203"/>
    </row>
    <row r="229" spans="1:39" ht="15" outlineLevel="2">
      <c r="A229" s="36"/>
      <c r="B229" s="239"/>
      <c r="C229" s="240"/>
      <c r="D229" s="248" t="s">
        <v>342</v>
      </c>
      <c r="E229" s="288" t="s">
        <v>15</v>
      </c>
      <c r="F229" s="289">
        <f aca="true" t="shared" si="108" ref="F229:AL229">+IF(F$239=0,"",F242-E242)</f>
        <v>1514009</v>
      </c>
      <c r="G229" s="289">
        <f t="shared" si="108"/>
        <v>450884</v>
      </c>
      <c r="H229" s="290">
        <f t="shared" si="108"/>
        <v>-5554478.420000002</v>
      </c>
      <c r="I229" s="285">
        <f t="shared" si="108"/>
        <v>5936670.420000002</v>
      </c>
      <c r="J229" s="286">
        <f t="shared" si="108"/>
        <v>3548072</v>
      </c>
      <c r="K229" s="286">
        <f t="shared" si="108"/>
        <v>4636075</v>
      </c>
      <c r="L229" s="286">
        <f t="shared" si="108"/>
        <v>3534958</v>
      </c>
      <c r="M229" s="286">
        <f t="shared" si="108"/>
        <v>3478399</v>
      </c>
      <c r="N229" s="286">
        <f t="shared" si="108"/>
        <v>3561880</v>
      </c>
      <c r="O229" s="286">
        <f t="shared" si="108"/>
        <v>3647365</v>
      </c>
      <c r="P229" s="286">
        <f t="shared" si="108"/>
        <v>3734902</v>
      </c>
      <c r="Q229" s="286">
        <f t="shared" si="108"/>
        <v>3824540</v>
      </c>
      <c r="R229" s="286">
        <f t="shared" si="108"/>
        <v>3753148</v>
      </c>
      <c r="S229" s="286">
        <f t="shared" si="108"/>
        <v>3839471</v>
      </c>
      <c r="T229" s="286">
        <f t="shared" si="108"/>
      </c>
      <c r="U229" s="286">
        <f t="shared" si="108"/>
      </c>
      <c r="V229" s="286">
        <f t="shared" si="108"/>
      </c>
      <c r="W229" s="286">
        <f t="shared" si="108"/>
      </c>
      <c r="X229" s="286">
        <f t="shared" si="108"/>
      </c>
      <c r="Y229" s="286">
        <f t="shared" si="108"/>
      </c>
      <c r="Z229" s="286">
        <f t="shared" si="108"/>
      </c>
      <c r="AA229" s="286">
        <f t="shared" si="108"/>
      </c>
      <c r="AB229" s="286">
        <f t="shared" si="108"/>
      </c>
      <c r="AC229" s="286">
        <f t="shared" si="108"/>
      </c>
      <c r="AD229" s="286">
        <f t="shared" si="108"/>
      </c>
      <c r="AE229" s="286">
        <f t="shared" si="108"/>
      </c>
      <c r="AF229" s="286">
        <f t="shared" si="108"/>
      </c>
      <c r="AG229" s="286">
        <f t="shared" si="108"/>
      </c>
      <c r="AH229" s="286">
        <f t="shared" si="108"/>
      </c>
      <c r="AI229" s="286">
        <f t="shared" si="108"/>
      </c>
      <c r="AJ229" s="286">
        <f t="shared" si="108"/>
      </c>
      <c r="AK229" s="286">
        <f t="shared" si="108"/>
      </c>
      <c r="AL229" s="287">
        <f t="shared" si="108"/>
      </c>
      <c r="AM229" s="171"/>
    </row>
    <row r="230" spans="1:39" ht="15" outlineLevel="2">
      <c r="A230" s="36"/>
      <c r="B230" s="239"/>
      <c r="C230" s="240"/>
      <c r="D230" s="248" t="s">
        <v>343</v>
      </c>
      <c r="E230" s="288" t="s">
        <v>15</v>
      </c>
      <c r="F230" s="289">
        <f aca="true" t="shared" si="109" ref="F230:AL230">+IF(F$239=0,"",F243-E243)</f>
        <v>2468073</v>
      </c>
      <c r="G230" s="289">
        <f t="shared" si="109"/>
        <v>470835</v>
      </c>
      <c r="H230" s="290">
        <f t="shared" si="109"/>
        <v>330769.73999999464</v>
      </c>
      <c r="I230" s="285">
        <f t="shared" si="109"/>
        <v>-2499972.7399999946</v>
      </c>
      <c r="J230" s="286">
        <f t="shared" si="109"/>
        <v>420751</v>
      </c>
      <c r="K230" s="286">
        <f t="shared" si="109"/>
        <v>2139748</v>
      </c>
      <c r="L230" s="286">
        <f t="shared" si="109"/>
        <v>2203940</v>
      </c>
      <c r="M230" s="286">
        <f t="shared" si="109"/>
        <v>-75668610</v>
      </c>
      <c r="N230" s="286">
        <f t="shared" si="109"/>
        <v>0</v>
      </c>
      <c r="O230" s="286">
        <f t="shared" si="109"/>
        <v>0</v>
      </c>
      <c r="P230" s="286">
        <f t="shared" si="109"/>
        <v>0</v>
      </c>
      <c r="Q230" s="286">
        <f t="shared" si="109"/>
        <v>0</v>
      </c>
      <c r="R230" s="286">
        <f t="shared" si="109"/>
        <v>0</v>
      </c>
      <c r="S230" s="286">
        <f t="shared" si="109"/>
        <v>100020358</v>
      </c>
      <c r="T230" s="286">
        <f t="shared" si="109"/>
      </c>
      <c r="U230" s="286">
        <f t="shared" si="109"/>
      </c>
      <c r="V230" s="286">
        <f t="shared" si="109"/>
      </c>
      <c r="W230" s="286">
        <f t="shared" si="109"/>
      </c>
      <c r="X230" s="286">
        <f t="shared" si="109"/>
      </c>
      <c r="Y230" s="286">
        <f t="shared" si="109"/>
      </c>
      <c r="Z230" s="286">
        <f t="shared" si="109"/>
      </c>
      <c r="AA230" s="286">
        <f t="shared" si="109"/>
      </c>
      <c r="AB230" s="286">
        <f t="shared" si="109"/>
      </c>
      <c r="AC230" s="286">
        <f t="shared" si="109"/>
      </c>
      <c r="AD230" s="286">
        <f t="shared" si="109"/>
      </c>
      <c r="AE230" s="286">
        <f t="shared" si="109"/>
      </c>
      <c r="AF230" s="286">
        <f t="shared" si="109"/>
      </c>
      <c r="AG230" s="286">
        <f t="shared" si="109"/>
      </c>
      <c r="AH230" s="286">
        <f t="shared" si="109"/>
      </c>
      <c r="AI230" s="286">
        <f t="shared" si="109"/>
      </c>
      <c r="AJ230" s="286">
        <f t="shared" si="109"/>
      </c>
      <c r="AK230" s="286">
        <f t="shared" si="109"/>
      </c>
      <c r="AL230" s="287">
        <f t="shared" si="109"/>
      </c>
      <c r="AM230" s="171"/>
    </row>
    <row r="231" spans="1:39" ht="36" outlineLevel="2">
      <c r="A231" s="36"/>
      <c r="B231" s="239"/>
      <c r="C231" s="240"/>
      <c r="D231" s="252" t="s">
        <v>344</v>
      </c>
      <c r="E231" s="291" t="s">
        <v>15</v>
      </c>
      <c r="F231" s="292">
        <f aca="true" t="shared" si="110" ref="F231:AL231">+IF(F$239=0,"",F244-E244)</f>
        <v>-841602</v>
      </c>
      <c r="G231" s="292">
        <f t="shared" si="110"/>
        <v>-4817191</v>
      </c>
      <c r="H231" s="293">
        <f t="shared" si="110"/>
        <v>-4282800.189999998</v>
      </c>
      <c r="I231" s="294">
        <f t="shared" si="110"/>
        <v>6481509.189999998</v>
      </c>
      <c r="J231" s="295">
        <f t="shared" si="110"/>
        <v>-1242891</v>
      </c>
      <c r="K231" s="295">
        <f t="shared" si="110"/>
        <v>1114220</v>
      </c>
      <c r="L231" s="295">
        <f t="shared" si="110"/>
        <v>1243714</v>
      </c>
      <c r="M231" s="295">
        <f t="shared" si="110"/>
        <v>90270984</v>
      </c>
      <c r="N231" s="295">
        <f t="shared" si="110"/>
        <v>3982821</v>
      </c>
      <c r="O231" s="295">
        <f t="shared" si="110"/>
        <v>4149109</v>
      </c>
      <c r="P231" s="295">
        <f t="shared" si="110"/>
        <v>3867588</v>
      </c>
      <c r="Q231" s="295">
        <f t="shared" si="110"/>
        <v>3948201</v>
      </c>
      <c r="R231" s="295">
        <f t="shared" si="110"/>
        <v>3826121</v>
      </c>
      <c r="S231" s="295">
        <f t="shared" si="110"/>
        <v>-96156134</v>
      </c>
      <c r="T231" s="295">
        <f t="shared" si="110"/>
      </c>
      <c r="U231" s="295">
        <f t="shared" si="110"/>
      </c>
      <c r="V231" s="295">
        <f t="shared" si="110"/>
      </c>
      <c r="W231" s="295">
        <f t="shared" si="110"/>
      </c>
      <c r="X231" s="295">
        <f t="shared" si="110"/>
      </c>
      <c r="Y231" s="295">
        <f t="shared" si="110"/>
      </c>
      <c r="Z231" s="295">
        <f t="shared" si="110"/>
      </c>
      <c r="AA231" s="295">
        <f t="shared" si="110"/>
      </c>
      <c r="AB231" s="295">
        <f t="shared" si="110"/>
      </c>
      <c r="AC231" s="295">
        <f t="shared" si="110"/>
      </c>
      <c r="AD231" s="295">
        <f t="shared" si="110"/>
      </c>
      <c r="AE231" s="295">
        <f t="shared" si="110"/>
      </c>
      <c r="AF231" s="295">
        <f t="shared" si="110"/>
      </c>
      <c r="AG231" s="295">
        <f t="shared" si="110"/>
      </c>
      <c r="AH231" s="295">
        <f t="shared" si="110"/>
      </c>
      <c r="AI231" s="295">
        <f t="shared" si="110"/>
      </c>
      <c r="AJ231" s="295">
        <f t="shared" si="110"/>
      </c>
      <c r="AK231" s="295">
        <f t="shared" si="110"/>
      </c>
      <c r="AL231" s="296">
        <f t="shared" si="110"/>
      </c>
      <c r="AM231" s="171"/>
    </row>
    <row r="232" spans="1:39" ht="15" outlineLevel="1">
      <c r="A232" s="36"/>
      <c r="B232" s="239"/>
      <c r="C232" s="240"/>
      <c r="D232" s="203" t="s">
        <v>348</v>
      </c>
      <c r="E232" s="273"/>
      <c r="F232" s="273"/>
      <c r="G232" s="273"/>
      <c r="H232" s="273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75"/>
      <c r="AC232" s="275"/>
      <c r="AD232" s="275"/>
      <c r="AE232" s="275"/>
      <c r="AF232" s="275"/>
      <c r="AG232" s="275"/>
      <c r="AH232" s="275"/>
      <c r="AI232" s="275"/>
      <c r="AJ232" s="275"/>
      <c r="AK232" s="275"/>
      <c r="AL232" s="275"/>
      <c r="AM232" s="171"/>
    </row>
    <row r="233" spans="1:39" ht="14.25" outlineLevel="2">
      <c r="A233" s="36"/>
      <c r="B233" s="230"/>
      <c r="C233" s="231"/>
      <c r="D233" s="232" t="s">
        <v>17</v>
      </c>
      <c r="E233" s="303">
        <f aca="true" t="shared" si="111" ref="E233:AL233">+E13</f>
        <v>164582273</v>
      </c>
      <c r="F233" s="304">
        <f t="shared" si="111"/>
        <v>155763700</v>
      </c>
      <c r="G233" s="304">
        <f t="shared" si="111"/>
        <v>152701838</v>
      </c>
      <c r="H233" s="305">
        <f t="shared" si="111"/>
        <v>144838285.91</v>
      </c>
      <c r="I233" s="279">
        <f t="shared" si="111"/>
        <v>155155788</v>
      </c>
      <c r="J233" s="280">
        <f t="shared" si="111"/>
        <v>144682059</v>
      </c>
      <c r="K233" s="280">
        <f t="shared" si="111"/>
        <v>150817387</v>
      </c>
      <c r="L233" s="280">
        <f t="shared" si="111"/>
        <v>156216535</v>
      </c>
      <c r="M233" s="280">
        <f t="shared" si="111"/>
        <v>161580413</v>
      </c>
      <c r="N233" s="280">
        <f t="shared" si="111"/>
        <v>167720469</v>
      </c>
      <c r="O233" s="280">
        <f t="shared" si="111"/>
        <v>173255244</v>
      </c>
      <c r="P233" s="280">
        <f t="shared" si="111"/>
        <v>178799412</v>
      </c>
      <c r="Q233" s="280">
        <f t="shared" si="111"/>
        <v>184342194</v>
      </c>
      <c r="R233" s="280">
        <f t="shared" si="111"/>
        <v>189872460</v>
      </c>
      <c r="S233" s="280">
        <f t="shared" si="111"/>
        <v>195378761</v>
      </c>
      <c r="T233" s="280">
        <f t="shared" si="111"/>
        <v>0</v>
      </c>
      <c r="U233" s="280">
        <f t="shared" si="111"/>
        <v>0</v>
      </c>
      <c r="V233" s="280">
        <f t="shared" si="111"/>
        <v>0</v>
      </c>
      <c r="W233" s="280">
        <f t="shared" si="111"/>
        <v>0</v>
      </c>
      <c r="X233" s="280">
        <f t="shared" si="111"/>
        <v>0</v>
      </c>
      <c r="Y233" s="280">
        <f t="shared" si="111"/>
        <v>0</v>
      </c>
      <c r="Z233" s="280">
        <f t="shared" si="111"/>
        <v>0</v>
      </c>
      <c r="AA233" s="280">
        <f t="shared" si="111"/>
        <v>0</v>
      </c>
      <c r="AB233" s="280">
        <f t="shared" si="111"/>
        <v>0</v>
      </c>
      <c r="AC233" s="280">
        <f t="shared" si="111"/>
        <v>0</v>
      </c>
      <c r="AD233" s="280">
        <f t="shared" si="111"/>
        <v>0</v>
      </c>
      <c r="AE233" s="280">
        <f t="shared" si="111"/>
        <v>0</v>
      </c>
      <c r="AF233" s="280">
        <f t="shared" si="111"/>
        <v>0</v>
      </c>
      <c r="AG233" s="280">
        <f t="shared" si="111"/>
        <v>0</v>
      </c>
      <c r="AH233" s="280">
        <f t="shared" si="111"/>
        <v>0</v>
      </c>
      <c r="AI233" s="280">
        <f t="shared" si="111"/>
        <v>0</v>
      </c>
      <c r="AJ233" s="280">
        <f t="shared" si="111"/>
        <v>0</v>
      </c>
      <c r="AK233" s="280">
        <f t="shared" si="111"/>
        <v>0</v>
      </c>
      <c r="AL233" s="281">
        <f t="shared" si="111"/>
        <v>0</v>
      </c>
      <c r="AM233" s="203"/>
    </row>
    <row r="234" spans="1:39" ht="15" outlineLevel="2">
      <c r="A234" s="36"/>
      <c r="B234" s="239"/>
      <c r="C234" s="240"/>
      <c r="D234" s="241" t="s">
        <v>335</v>
      </c>
      <c r="E234" s="306">
        <f aca="true" t="shared" si="112" ref="E234:AL234">+(E13-E78-E81)</f>
        <v>164582273</v>
      </c>
      <c r="F234" s="307">
        <f t="shared" si="112"/>
        <v>155763700</v>
      </c>
      <c r="G234" s="307">
        <f t="shared" si="112"/>
        <v>142363885</v>
      </c>
      <c r="H234" s="308">
        <f t="shared" si="112"/>
        <v>134500332.91</v>
      </c>
      <c r="I234" s="285">
        <f t="shared" si="112"/>
        <v>149483360</v>
      </c>
      <c r="J234" s="286">
        <f t="shared" si="112"/>
        <v>143560875</v>
      </c>
      <c r="K234" s="286">
        <f t="shared" si="112"/>
        <v>150817387</v>
      </c>
      <c r="L234" s="286">
        <f t="shared" si="112"/>
        <v>156216535</v>
      </c>
      <c r="M234" s="286">
        <f t="shared" si="112"/>
        <v>161580413</v>
      </c>
      <c r="N234" s="286">
        <f t="shared" si="112"/>
        <v>167720469</v>
      </c>
      <c r="O234" s="286">
        <f t="shared" si="112"/>
        <v>173255244</v>
      </c>
      <c r="P234" s="286">
        <f t="shared" si="112"/>
        <v>178799412</v>
      </c>
      <c r="Q234" s="286">
        <f t="shared" si="112"/>
        <v>184342194</v>
      </c>
      <c r="R234" s="286">
        <f t="shared" si="112"/>
        <v>189872460</v>
      </c>
      <c r="S234" s="286">
        <f t="shared" si="112"/>
        <v>195378761</v>
      </c>
      <c r="T234" s="286">
        <f t="shared" si="112"/>
        <v>0</v>
      </c>
      <c r="U234" s="286">
        <f t="shared" si="112"/>
        <v>0</v>
      </c>
      <c r="V234" s="286">
        <f t="shared" si="112"/>
        <v>0</v>
      </c>
      <c r="W234" s="286">
        <f t="shared" si="112"/>
        <v>0</v>
      </c>
      <c r="X234" s="286">
        <f t="shared" si="112"/>
        <v>0</v>
      </c>
      <c r="Y234" s="286">
        <f t="shared" si="112"/>
        <v>0</v>
      </c>
      <c r="Z234" s="286">
        <f t="shared" si="112"/>
        <v>0</v>
      </c>
      <c r="AA234" s="286">
        <f t="shared" si="112"/>
        <v>0</v>
      </c>
      <c r="AB234" s="286">
        <f t="shared" si="112"/>
        <v>0</v>
      </c>
      <c r="AC234" s="286">
        <f t="shared" si="112"/>
        <v>0</v>
      </c>
      <c r="AD234" s="286">
        <f t="shared" si="112"/>
        <v>0</v>
      </c>
      <c r="AE234" s="286">
        <f t="shared" si="112"/>
        <v>0</v>
      </c>
      <c r="AF234" s="286">
        <f t="shared" si="112"/>
        <v>0</v>
      </c>
      <c r="AG234" s="286">
        <f t="shared" si="112"/>
        <v>0</v>
      </c>
      <c r="AH234" s="286">
        <f t="shared" si="112"/>
        <v>0</v>
      </c>
      <c r="AI234" s="286">
        <f t="shared" si="112"/>
        <v>0</v>
      </c>
      <c r="AJ234" s="286">
        <f t="shared" si="112"/>
        <v>0</v>
      </c>
      <c r="AK234" s="286">
        <f t="shared" si="112"/>
        <v>0</v>
      </c>
      <c r="AL234" s="287">
        <f t="shared" si="112"/>
        <v>0</v>
      </c>
      <c r="AM234" s="171"/>
    </row>
    <row r="235" spans="1:39" ht="15" outlineLevel="2">
      <c r="A235" s="36"/>
      <c r="B235" s="239"/>
      <c r="C235" s="240"/>
      <c r="D235" s="248" t="s">
        <v>336</v>
      </c>
      <c r="E235" s="306">
        <f aca="true" t="shared" si="113" ref="E235:AL235">+E14-E78</f>
        <v>135391695</v>
      </c>
      <c r="F235" s="307">
        <f t="shared" si="113"/>
        <v>137247138</v>
      </c>
      <c r="G235" s="307">
        <f t="shared" si="113"/>
        <v>134976988</v>
      </c>
      <c r="H235" s="308">
        <f t="shared" si="113"/>
        <v>134051658.63999999</v>
      </c>
      <c r="I235" s="285">
        <f t="shared" si="113"/>
        <v>135426985</v>
      </c>
      <c r="J235" s="286">
        <f t="shared" si="113"/>
        <v>141560875</v>
      </c>
      <c r="K235" s="286">
        <f t="shared" si="113"/>
        <v>148817387</v>
      </c>
      <c r="L235" s="286">
        <f t="shared" si="113"/>
        <v>155216535</v>
      </c>
      <c r="M235" s="286">
        <f t="shared" si="113"/>
        <v>161580413</v>
      </c>
      <c r="N235" s="286">
        <f t="shared" si="113"/>
        <v>167720469</v>
      </c>
      <c r="O235" s="286">
        <f t="shared" si="113"/>
        <v>173255244</v>
      </c>
      <c r="P235" s="286">
        <f t="shared" si="113"/>
        <v>178799412</v>
      </c>
      <c r="Q235" s="286">
        <f t="shared" si="113"/>
        <v>184342194</v>
      </c>
      <c r="R235" s="286">
        <f t="shared" si="113"/>
        <v>189872460</v>
      </c>
      <c r="S235" s="286">
        <f t="shared" si="113"/>
        <v>195378761</v>
      </c>
      <c r="T235" s="286">
        <f t="shared" si="113"/>
        <v>0</v>
      </c>
      <c r="U235" s="286">
        <f t="shared" si="113"/>
        <v>0</v>
      </c>
      <c r="V235" s="286">
        <f t="shared" si="113"/>
        <v>0</v>
      </c>
      <c r="W235" s="286">
        <f t="shared" si="113"/>
        <v>0</v>
      </c>
      <c r="X235" s="286">
        <f t="shared" si="113"/>
        <v>0</v>
      </c>
      <c r="Y235" s="286">
        <f t="shared" si="113"/>
        <v>0</v>
      </c>
      <c r="Z235" s="286">
        <f t="shared" si="113"/>
        <v>0</v>
      </c>
      <c r="AA235" s="286">
        <f t="shared" si="113"/>
        <v>0</v>
      </c>
      <c r="AB235" s="286">
        <f t="shared" si="113"/>
        <v>0</v>
      </c>
      <c r="AC235" s="286">
        <f t="shared" si="113"/>
        <v>0</v>
      </c>
      <c r="AD235" s="286">
        <f t="shared" si="113"/>
        <v>0</v>
      </c>
      <c r="AE235" s="286">
        <f t="shared" si="113"/>
        <v>0</v>
      </c>
      <c r="AF235" s="286">
        <f t="shared" si="113"/>
        <v>0</v>
      </c>
      <c r="AG235" s="286">
        <f t="shared" si="113"/>
        <v>0</v>
      </c>
      <c r="AH235" s="286">
        <f t="shared" si="113"/>
        <v>0</v>
      </c>
      <c r="AI235" s="286">
        <f t="shared" si="113"/>
        <v>0</v>
      </c>
      <c r="AJ235" s="286">
        <f t="shared" si="113"/>
        <v>0</v>
      </c>
      <c r="AK235" s="286">
        <f t="shared" si="113"/>
        <v>0</v>
      </c>
      <c r="AL235" s="287">
        <f t="shared" si="113"/>
        <v>0</v>
      </c>
      <c r="AM235" s="171"/>
    </row>
    <row r="236" spans="1:39" ht="15" outlineLevel="2">
      <c r="A236" s="36"/>
      <c r="B236" s="239"/>
      <c r="C236" s="240"/>
      <c r="D236" s="248" t="s">
        <v>337</v>
      </c>
      <c r="E236" s="306">
        <f aca="true" t="shared" si="114" ref="E236:AL236">+E21-E81</f>
        <v>29190578</v>
      </c>
      <c r="F236" s="307">
        <f t="shared" si="114"/>
        <v>18516562</v>
      </c>
      <c r="G236" s="307">
        <f t="shared" si="114"/>
        <v>7386897</v>
      </c>
      <c r="H236" s="308">
        <f t="shared" si="114"/>
        <v>448674.26999999955</v>
      </c>
      <c r="I236" s="285">
        <f t="shared" si="114"/>
        <v>14056375</v>
      </c>
      <c r="J236" s="286">
        <f t="shared" si="114"/>
        <v>2000000</v>
      </c>
      <c r="K236" s="286">
        <f t="shared" si="114"/>
        <v>2000000</v>
      </c>
      <c r="L236" s="286">
        <f t="shared" si="114"/>
        <v>1000000</v>
      </c>
      <c r="M236" s="286">
        <f t="shared" si="114"/>
        <v>0</v>
      </c>
      <c r="N236" s="286">
        <f t="shared" si="114"/>
        <v>0</v>
      </c>
      <c r="O236" s="286">
        <f t="shared" si="114"/>
        <v>0</v>
      </c>
      <c r="P236" s="286">
        <f t="shared" si="114"/>
        <v>0</v>
      </c>
      <c r="Q236" s="286">
        <f t="shared" si="114"/>
        <v>0</v>
      </c>
      <c r="R236" s="286">
        <f t="shared" si="114"/>
        <v>0</v>
      </c>
      <c r="S236" s="286">
        <f t="shared" si="114"/>
        <v>0</v>
      </c>
      <c r="T236" s="286">
        <f t="shared" si="114"/>
        <v>0</v>
      </c>
      <c r="U236" s="286">
        <f t="shared" si="114"/>
        <v>0</v>
      </c>
      <c r="V236" s="286">
        <f t="shared" si="114"/>
        <v>0</v>
      </c>
      <c r="W236" s="286">
        <f t="shared" si="114"/>
        <v>0</v>
      </c>
      <c r="X236" s="286">
        <f t="shared" si="114"/>
        <v>0</v>
      </c>
      <c r="Y236" s="286">
        <f t="shared" si="114"/>
        <v>0</v>
      </c>
      <c r="Z236" s="286">
        <f t="shared" si="114"/>
        <v>0</v>
      </c>
      <c r="AA236" s="286">
        <f t="shared" si="114"/>
        <v>0</v>
      </c>
      <c r="AB236" s="286">
        <f t="shared" si="114"/>
        <v>0</v>
      </c>
      <c r="AC236" s="286">
        <f t="shared" si="114"/>
        <v>0</v>
      </c>
      <c r="AD236" s="286">
        <f t="shared" si="114"/>
        <v>0</v>
      </c>
      <c r="AE236" s="286">
        <f t="shared" si="114"/>
        <v>0</v>
      </c>
      <c r="AF236" s="286">
        <f t="shared" si="114"/>
        <v>0</v>
      </c>
      <c r="AG236" s="286">
        <f t="shared" si="114"/>
        <v>0</v>
      </c>
      <c r="AH236" s="286">
        <f t="shared" si="114"/>
        <v>0</v>
      </c>
      <c r="AI236" s="286">
        <f t="shared" si="114"/>
        <v>0</v>
      </c>
      <c r="AJ236" s="286">
        <f t="shared" si="114"/>
        <v>0</v>
      </c>
      <c r="AK236" s="286">
        <f t="shared" si="114"/>
        <v>0</v>
      </c>
      <c r="AL236" s="287">
        <f t="shared" si="114"/>
        <v>0</v>
      </c>
      <c r="AM236" s="171"/>
    </row>
    <row r="237" spans="1:39" ht="24" outlineLevel="2">
      <c r="A237" s="36"/>
      <c r="B237" s="239"/>
      <c r="C237" s="240"/>
      <c r="D237" s="248" t="s">
        <v>338</v>
      </c>
      <c r="E237" s="306">
        <f aca="true" t="shared" si="115" ref="E237:AL237">+E21-E81-E22</f>
        <v>25005866</v>
      </c>
      <c r="F237" s="307">
        <f t="shared" si="115"/>
        <v>18047252</v>
      </c>
      <c r="G237" s="307">
        <f t="shared" si="115"/>
        <v>1748398</v>
      </c>
      <c r="H237" s="308">
        <f t="shared" si="115"/>
        <v>245048.62999999954</v>
      </c>
      <c r="I237" s="285">
        <f t="shared" si="115"/>
        <v>7167777</v>
      </c>
      <c r="J237" s="286">
        <f t="shared" si="115"/>
        <v>0</v>
      </c>
      <c r="K237" s="286">
        <f t="shared" si="115"/>
        <v>0</v>
      </c>
      <c r="L237" s="286">
        <f t="shared" si="115"/>
        <v>0</v>
      </c>
      <c r="M237" s="286">
        <f t="shared" si="115"/>
        <v>0</v>
      </c>
      <c r="N237" s="286">
        <f t="shared" si="115"/>
        <v>0</v>
      </c>
      <c r="O237" s="286">
        <f t="shared" si="115"/>
        <v>0</v>
      </c>
      <c r="P237" s="286">
        <f t="shared" si="115"/>
        <v>0</v>
      </c>
      <c r="Q237" s="286">
        <f t="shared" si="115"/>
        <v>0</v>
      </c>
      <c r="R237" s="286">
        <f t="shared" si="115"/>
        <v>0</v>
      </c>
      <c r="S237" s="286">
        <f t="shared" si="115"/>
        <v>0</v>
      </c>
      <c r="T237" s="286">
        <f t="shared" si="115"/>
        <v>0</v>
      </c>
      <c r="U237" s="286">
        <f t="shared" si="115"/>
        <v>0</v>
      </c>
      <c r="V237" s="286">
        <f t="shared" si="115"/>
        <v>0</v>
      </c>
      <c r="W237" s="286">
        <f t="shared" si="115"/>
        <v>0</v>
      </c>
      <c r="X237" s="286">
        <f t="shared" si="115"/>
        <v>0</v>
      </c>
      <c r="Y237" s="286">
        <f t="shared" si="115"/>
        <v>0</v>
      </c>
      <c r="Z237" s="286">
        <f t="shared" si="115"/>
        <v>0</v>
      </c>
      <c r="AA237" s="286">
        <f t="shared" si="115"/>
        <v>0</v>
      </c>
      <c r="AB237" s="286">
        <f t="shared" si="115"/>
        <v>0</v>
      </c>
      <c r="AC237" s="286">
        <f t="shared" si="115"/>
        <v>0</v>
      </c>
      <c r="AD237" s="286">
        <f t="shared" si="115"/>
        <v>0</v>
      </c>
      <c r="AE237" s="286">
        <f t="shared" si="115"/>
        <v>0</v>
      </c>
      <c r="AF237" s="286">
        <f t="shared" si="115"/>
        <v>0</v>
      </c>
      <c r="AG237" s="286">
        <f t="shared" si="115"/>
        <v>0</v>
      </c>
      <c r="AH237" s="286">
        <f t="shared" si="115"/>
        <v>0</v>
      </c>
      <c r="AI237" s="286">
        <f t="shared" si="115"/>
        <v>0</v>
      </c>
      <c r="AJ237" s="286">
        <f t="shared" si="115"/>
        <v>0</v>
      </c>
      <c r="AK237" s="286">
        <f t="shared" si="115"/>
        <v>0</v>
      </c>
      <c r="AL237" s="287">
        <f t="shared" si="115"/>
        <v>0</v>
      </c>
      <c r="AM237" s="171"/>
    </row>
    <row r="238" spans="1:39" ht="15" outlineLevel="2">
      <c r="A238" s="36"/>
      <c r="B238" s="239"/>
      <c r="C238" s="240"/>
      <c r="D238" s="252" t="s">
        <v>339</v>
      </c>
      <c r="E238" s="309">
        <f aca="true" t="shared" si="116" ref="E238:AL238">+E22</f>
        <v>4184712</v>
      </c>
      <c r="F238" s="310">
        <f t="shared" si="116"/>
        <v>469310</v>
      </c>
      <c r="G238" s="310">
        <f t="shared" si="116"/>
        <v>5638499</v>
      </c>
      <c r="H238" s="311">
        <f t="shared" si="116"/>
        <v>203625.64</v>
      </c>
      <c r="I238" s="294">
        <f t="shared" si="116"/>
        <v>6888598</v>
      </c>
      <c r="J238" s="295">
        <f t="shared" si="116"/>
        <v>2000000</v>
      </c>
      <c r="K238" s="295">
        <f t="shared" si="116"/>
        <v>2000000</v>
      </c>
      <c r="L238" s="295">
        <f t="shared" si="116"/>
        <v>1000000</v>
      </c>
      <c r="M238" s="295">
        <f t="shared" si="116"/>
        <v>0</v>
      </c>
      <c r="N238" s="295">
        <f t="shared" si="116"/>
        <v>0</v>
      </c>
      <c r="O238" s="295">
        <f t="shared" si="116"/>
        <v>0</v>
      </c>
      <c r="P238" s="295">
        <f t="shared" si="116"/>
        <v>0</v>
      </c>
      <c r="Q238" s="295">
        <f t="shared" si="116"/>
        <v>0</v>
      </c>
      <c r="R238" s="295">
        <f t="shared" si="116"/>
        <v>0</v>
      </c>
      <c r="S238" s="295">
        <f t="shared" si="116"/>
        <v>0</v>
      </c>
      <c r="T238" s="295">
        <f t="shared" si="116"/>
        <v>0</v>
      </c>
      <c r="U238" s="295">
        <f t="shared" si="116"/>
        <v>0</v>
      </c>
      <c r="V238" s="295">
        <f t="shared" si="116"/>
        <v>0</v>
      </c>
      <c r="W238" s="295">
        <f t="shared" si="116"/>
        <v>0</v>
      </c>
      <c r="X238" s="295">
        <f t="shared" si="116"/>
        <v>0</v>
      </c>
      <c r="Y238" s="295">
        <f t="shared" si="116"/>
        <v>0</v>
      </c>
      <c r="Z238" s="295">
        <f t="shared" si="116"/>
        <v>0</v>
      </c>
      <c r="AA238" s="295">
        <f t="shared" si="116"/>
        <v>0</v>
      </c>
      <c r="AB238" s="295">
        <f t="shared" si="116"/>
        <v>0</v>
      </c>
      <c r="AC238" s="295">
        <f t="shared" si="116"/>
        <v>0</v>
      </c>
      <c r="AD238" s="295">
        <f t="shared" si="116"/>
        <v>0</v>
      </c>
      <c r="AE238" s="295">
        <f t="shared" si="116"/>
        <v>0</v>
      </c>
      <c r="AF238" s="295">
        <f t="shared" si="116"/>
        <v>0</v>
      </c>
      <c r="AG238" s="295">
        <f t="shared" si="116"/>
        <v>0</v>
      </c>
      <c r="AH238" s="295">
        <f t="shared" si="116"/>
        <v>0</v>
      </c>
      <c r="AI238" s="295">
        <f t="shared" si="116"/>
        <v>0</v>
      </c>
      <c r="AJ238" s="295">
        <f t="shared" si="116"/>
        <v>0</v>
      </c>
      <c r="AK238" s="295">
        <f t="shared" si="116"/>
        <v>0</v>
      </c>
      <c r="AL238" s="296">
        <f t="shared" si="116"/>
        <v>0</v>
      </c>
      <c r="AM238" s="171"/>
    </row>
    <row r="239" spans="1:39" ht="14.25" outlineLevel="2">
      <c r="A239" s="36"/>
      <c r="B239" s="230"/>
      <c r="C239" s="231"/>
      <c r="D239" s="232" t="s">
        <v>39</v>
      </c>
      <c r="E239" s="303">
        <f aca="true" t="shared" si="117" ref="E239:AL239">+E24</f>
        <v>155320953</v>
      </c>
      <c r="F239" s="304">
        <f t="shared" si="117"/>
        <v>155684650</v>
      </c>
      <c r="G239" s="304">
        <f t="shared" si="117"/>
        <v>157708166</v>
      </c>
      <c r="H239" s="305">
        <f t="shared" si="117"/>
        <v>146531546.29</v>
      </c>
      <c r="I239" s="279">
        <f t="shared" si="117"/>
        <v>155673495</v>
      </c>
      <c r="J239" s="280">
        <f t="shared" si="117"/>
        <v>139986398</v>
      </c>
      <c r="K239" s="280">
        <f t="shared" si="117"/>
        <v>145893826</v>
      </c>
      <c r="L239" s="280">
        <f t="shared" si="117"/>
        <v>151292976</v>
      </c>
      <c r="M239" s="280">
        <f t="shared" si="117"/>
        <v>156922070</v>
      </c>
      <c r="N239" s="280">
        <f t="shared" si="117"/>
        <v>163192059</v>
      </c>
      <c r="O239" s="280">
        <f t="shared" si="117"/>
        <v>169563109</v>
      </c>
      <c r="P239" s="280">
        <f t="shared" si="117"/>
        <v>175149046</v>
      </c>
      <c r="Q239" s="280">
        <f t="shared" si="117"/>
        <v>181267162</v>
      </c>
      <c r="R239" s="280">
        <f t="shared" si="117"/>
        <v>189134075</v>
      </c>
      <c r="S239" s="280">
        <f t="shared" si="117"/>
        <v>194947531</v>
      </c>
      <c r="T239" s="280">
        <f t="shared" si="117"/>
        <v>0</v>
      </c>
      <c r="U239" s="280">
        <f t="shared" si="117"/>
        <v>0</v>
      </c>
      <c r="V239" s="280">
        <f t="shared" si="117"/>
        <v>0</v>
      </c>
      <c r="W239" s="280">
        <f t="shared" si="117"/>
        <v>0</v>
      </c>
      <c r="X239" s="280">
        <f t="shared" si="117"/>
        <v>0</v>
      </c>
      <c r="Y239" s="280">
        <f t="shared" si="117"/>
        <v>0</v>
      </c>
      <c r="Z239" s="280">
        <f t="shared" si="117"/>
        <v>0</v>
      </c>
      <c r="AA239" s="280">
        <f t="shared" si="117"/>
        <v>0</v>
      </c>
      <c r="AB239" s="280">
        <f t="shared" si="117"/>
        <v>0</v>
      </c>
      <c r="AC239" s="280">
        <f t="shared" si="117"/>
        <v>0</v>
      </c>
      <c r="AD239" s="280">
        <f t="shared" si="117"/>
        <v>0</v>
      </c>
      <c r="AE239" s="280">
        <f t="shared" si="117"/>
        <v>0</v>
      </c>
      <c r="AF239" s="280">
        <f t="shared" si="117"/>
        <v>0</v>
      </c>
      <c r="AG239" s="280">
        <f t="shared" si="117"/>
        <v>0</v>
      </c>
      <c r="AH239" s="280">
        <f t="shared" si="117"/>
        <v>0</v>
      </c>
      <c r="AI239" s="280">
        <f t="shared" si="117"/>
        <v>0</v>
      </c>
      <c r="AJ239" s="280">
        <f t="shared" si="117"/>
        <v>0</v>
      </c>
      <c r="AK239" s="280">
        <f t="shared" si="117"/>
        <v>0</v>
      </c>
      <c r="AL239" s="281">
        <f t="shared" si="117"/>
        <v>0</v>
      </c>
      <c r="AM239" s="203"/>
    </row>
    <row r="240" spans="1:39" ht="15" outlineLevel="2">
      <c r="A240" s="36"/>
      <c r="B240" s="239"/>
      <c r="C240" s="240"/>
      <c r="D240" s="259" t="s">
        <v>340</v>
      </c>
      <c r="E240" s="306">
        <f aca="true" t="shared" si="118" ref="E240:AL240">+E24-E84-E87</f>
        <v>155320953</v>
      </c>
      <c r="F240" s="307">
        <f t="shared" si="118"/>
        <v>155684650</v>
      </c>
      <c r="G240" s="307">
        <f t="shared" si="118"/>
        <v>147370213</v>
      </c>
      <c r="H240" s="308">
        <f t="shared" si="118"/>
        <v>136193593.29</v>
      </c>
      <c r="I240" s="285">
        <f t="shared" si="118"/>
        <v>149837857</v>
      </c>
      <c r="J240" s="286">
        <f t="shared" si="118"/>
        <v>138799063</v>
      </c>
      <c r="K240" s="286">
        <f t="shared" si="118"/>
        <v>145893826</v>
      </c>
      <c r="L240" s="286">
        <f t="shared" si="118"/>
        <v>151292976</v>
      </c>
      <c r="M240" s="286">
        <f t="shared" si="118"/>
        <v>156922070</v>
      </c>
      <c r="N240" s="286">
        <f t="shared" si="118"/>
        <v>163192059</v>
      </c>
      <c r="O240" s="286">
        <f t="shared" si="118"/>
        <v>169563109</v>
      </c>
      <c r="P240" s="286">
        <f t="shared" si="118"/>
        <v>175149046</v>
      </c>
      <c r="Q240" s="286">
        <f t="shared" si="118"/>
        <v>181267162</v>
      </c>
      <c r="R240" s="286">
        <f t="shared" si="118"/>
        <v>189134075</v>
      </c>
      <c r="S240" s="286">
        <f t="shared" si="118"/>
        <v>194947531</v>
      </c>
      <c r="T240" s="286">
        <f t="shared" si="118"/>
        <v>0</v>
      </c>
      <c r="U240" s="286">
        <f t="shared" si="118"/>
        <v>0</v>
      </c>
      <c r="V240" s="286">
        <f t="shared" si="118"/>
        <v>0</v>
      </c>
      <c r="W240" s="286">
        <f t="shared" si="118"/>
        <v>0</v>
      </c>
      <c r="X240" s="286">
        <f t="shared" si="118"/>
        <v>0</v>
      </c>
      <c r="Y240" s="286">
        <f t="shared" si="118"/>
        <v>0</v>
      </c>
      <c r="Z240" s="286">
        <f t="shared" si="118"/>
        <v>0</v>
      </c>
      <c r="AA240" s="286">
        <f t="shared" si="118"/>
        <v>0</v>
      </c>
      <c r="AB240" s="286">
        <f t="shared" si="118"/>
        <v>0</v>
      </c>
      <c r="AC240" s="286">
        <f t="shared" si="118"/>
        <v>0</v>
      </c>
      <c r="AD240" s="286">
        <f t="shared" si="118"/>
        <v>0</v>
      </c>
      <c r="AE240" s="286">
        <f t="shared" si="118"/>
        <v>0</v>
      </c>
      <c r="AF240" s="286">
        <f t="shared" si="118"/>
        <v>0</v>
      </c>
      <c r="AG240" s="286">
        <f t="shared" si="118"/>
        <v>0</v>
      </c>
      <c r="AH240" s="286">
        <f t="shared" si="118"/>
        <v>0</v>
      </c>
      <c r="AI240" s="286">
        <f t="shared" si="118"/>
        <v>0</v>
      </c>
      <c r="AJ240" s="286">
        <f t="shared" si="118"/>
        <v>0</v>
      </c>
      <c r="AK240" s="286">
        <f t="shared" si="118"/>
        <v>0</v>
      </c>
      <c r="AL240" s="287">
        <f t="shared" si="118"/>
        <v>0</v>
      </c>
      <c r="AM240" s="171"/>
    </row>
    <row r="241" spans="1:39" ht="14.25" outlineLevel="2">
      <c r="A241" s="36"/>
      <c r="B241" s="230"/>
      <c r="C241" s="231"/>
      <c r="D241" s="260" t="s">
        <v>341</v>
      </c>
      <c r="E241" s="312">
        <f aca="true" t="shared" si="119" ref="E241:AL241">+E25</f>
        <v>130867096</v>
      </c>
      <c r="F241" s="313">
        <f t="shared" si="119"/>
        <v>132381105</v>
      </c>
      <c r="G241" s="313">
        <f t="shared" si="119"/>
        <v>139009974</v>
      </c>
      <c r="H241" s="314">
        <f t="shared" si="119"/>
        <v>133455495.58</v>
      </c>
      <c r="I241" s="300">
        <f t="shared" si="119"/>
        <v>138735029</v>
      </c>
      <c r="J241" s="301">
        <f t="shared" si="119"/>
        <v>137949588</v>
      </c>
      <c r="K241" s="301">
        <f t="shared" si="119"/>
        <v>141398328</v>
      </c>
      <c r="L241" s="301">
        <f t="shared" si="119"/>
        <v>144933286</v>
      </c>
      <c r="M241" s="301">
        <f t="shared" si="119"/>
        <v>148411685</v>
      </c>
      <c r="N241" s="301">
        <f t="shared" si="119"/>
        <v>151973565</v>
      </c>
      <c r="O241" s="301">
        <f t="shared" si="119"/>
        <v>155620930</v>
      </c>
      <c r="P241" s="301">
        <f t="shared" si="119"/>
        <v>159355832</v>
      </c>
      <c r="Q241" s="301">
        <f t="shared" si="119"/>
        <v>163180372</v>
      </c>
      <c r="R241" s="301">
        <f t="shared" si="119"/>
        <v>166933520</v>
      </c>
      <c r="S241" s="301">
        <f t="shared" si="119"/>
        <v>170772991</v>
      </c>
      <c r="T241" s="301">
        <f t="shared" si="119"/>
        <v>0</v>
      </c>
      <c r="U241" s="301">
        <f t="shared" si="119"/>
        <v>0</v>
      </c>
      <c r="V241" s="301">
        <f t="shared" si="119"/>
        <v>0</v>
      </c>
      <c r="W241" s="301">
        <f t="shared" si="119"/>
        <v>0</v>
      </c>
      <c r="X241" s="301">
        <f t="shared" si="119"/>
        <v>0</v>
      </c>
      <c r="Y241" s="301">
        <f t="shared" si="119"/>
        <v>0</v>
      </c>
      <c r="Z241" s="301">
        <f t="shared" si="119"/>
        <v>0</v>
      </c>
      <c r="AA241" s="301">
        <f t="shared" si="119"/>
        <v>0</v>
      </c>
      <c r="AB241" s="301">
        <f t="shared" si="119"/>
        <v>0</v>
      </c>
      <c r="AC241" s="301">
        <f t="shared" si="119"/>
        <v>0</v>
      </c>
      <c r="AD241" s="301">
        <f t="shared" si="119"/>
        <v>0</v>
      </c>
      <c r="AE241" s="301">
        <f t="shared" si="119"/>
        <v>0</v>
      </c>
      <c r="AF241" s="301">
        <f t="shared" si="119"/>
        <v>0</v>
      </c>
      <c r="AG241" s="301">
        <f t="shared" si="119"/>
        <v>0</v>
      </c>
      <c r="AH241" s="301">
        <f t="shared" si="119"/>
        <v>0</v>
      </c>
      <c r="AI241" s="301">
        <f t="shared" si="119"/>
        <v>0</v>
      </c>
      <c r="AJ241" s="301">
        <f t="shared" si="119"/>
        <v>0</v>
      </c>
      <c r="AK241" s="301">
        <f t="shared" si="119"/>
        <v>0</v>
      </c>
      <c r="AL241" s="302">
        <f t="shared" si="119"/>
        <v>0</v>
      </c>
      <c r="AM241" s="203"/>
    </row>
    <row r="242" spans="1:39" ht="15" outlineLevel="2">
      <c r="A242" s="36"/>
      <c r="B242" s="239"/>
      <c r="C242" s="240"/>
      <c r="D242" s="248" t="s">
        <v>342</v>
      </c>
      <c r="E242" s="306">
        <f aca="true" t="shared" si="120" ref="E242:AL242">+E25-E84</f>
        <v>130867096</v>
      </c>
      <c r="F242" s="307">
        <f t="shared" si="120"/>
        <v>132381105</v>
      </c>
      <c r="G242" s="307">
        <f t="shared" si="120"/>
        <v>132831989</v>
      </c>
      <c r="H242" s="308">
        <f t="shared" si="120"/>
        <v>127277510.58</v>
      </c>
      <c r="I242" s="285">
        <f t="shared" si="120"/>
        <v>133214181</v>
      </c>
      <c r="J242" s="286">
        <f t="shared" si="120"/>
        <v>136762253</v>
      </c>
      <c r="K242" s="286">
        <f t="shared" si="120"/>
        <v>141398328</v>
      </c>
      <c r="L242" s="286">
        <f t="shared" si="120"/>
        <v>144933286</v>
      </c>
      <c r="M242" s="286">
        <f t="shared" si="120"/>
        <v>148411685</v>
      </c>
      <c r="N242" s="286">
        <f t="shared" si="120"/>
        <v>151973565</v>
      </c>
      <c r="O242" s="286">
        <f t="shared" si="120"/>
        <v>155620930</v>
      </c>
      <c r="P242" s="286">
        <f t="shared" si="120"/>
        <v>159355832</v>
      </c>
      <c r="Q242" s="286">
        <f t="shared" si="120"/>
        <v>163180372</v>
      </c>
      <c r="R242" s="286">
        <f t="shared" si="120"/>
        <v>166933520</v>
      </c>
      <c r="S242" s="286">
        <f t="shared" si="120"/>
        <v>170772991</v>
      </c>
      <c r="T242" s="286">
        <f t="shared" si="120"/>
        <v>0</v>
      </c>
      <c r="U242" s="286">
        <f t="shared" si="120"/>
        <v>0</v>
      </c>
      <c r="V242" s="286">
        <f t="shared" si="120"/>
        <v>0</v>
      </c>
      <c r="W242" s="286">
        <f t="shared" si="120"/>
        <v>0</v>
      </c>
      <c r="X242" s="286">
        <f t="shared" si="120"/>
        <v>0</v>
      </c>
      <c r="Y242" s="286">
        <f t="shared" si="120"/>
        <v>0</v>
      </c>
      <c r="Z242" s="286">
        <f t="shared" si="120"/>
        <v>0</v>
      </c>
      <c r="AA242" s="286">
        <f t="shared" si="120"/>
        <v>0</v>
      </c>
      <c r="AB242" s="286">
        <f t="shared" si="120"/>
        <v>0</v>
      </c>
      <c r="AC242" s="286">
        <f t="shared" si="120"/>
        <v>0</v>
      </c>
      <c r="AD242" s="286">
        <f t="shared" si="120"/>
        <v>0</v>
      </c>
      <c r="AE242" s="286">
        <f t="shared" si="120"/>
        <v>0</v>
      </c>
      <c r="AF242" s="286">
        <f t="shared" si="120"/>
        <v>0</v>
      </c>
      <c r="AG242" s="286">
        <f t="shared" si="120"/>
        <v>0</v>
      </c>
      <c r="AH242" s="286">
        <f t="shared" si="120"/>
        <v>0</v>
      </c>
      <c r="AI242" s="286">
        <f t="shared" si="120"/>
        <v>0</v>
      </c>
      <c r="AJ242" s="286">
        <f t="shared" si="120"/>
        <v>0</v>
      </c>
      <c r="AK242" s="286">
        <f t="shared" si="120"/>
        <v>0</v>
      </c>
      <c r="AL242" s="287">
        <f t="shared" si="120"/>
        <v>0</v>
      </c>
      <c r="AM242" s="171"/>
    </row>
    <row r="243" spans="1:39" ht="15" outlineLevel="2">
      <c r="A243" s="36"/>
      <c r="B243" s="239"/>
      <c r="C243" s="240"/>
      <c r="D243" s="248" t="s">
        <v>343</v>
      </c>
      <c r="E243" s="306">
        <f aca="true" t="shared" si="121" ref="E243:AL243">+E69</f>
        <v>70134466</v>
      </c>
      <c r="F243" s="307">
        <f t="shared" si="121"/>
        <v>72602539</v>
      </c>
      <c r="G243" s="307">
        <f t="shared" si="121"/>
        <v>73073374</v>
      </c>
      <c r="H243" s="308">
        <f t="shared" si="121"/>
        <v>73404143.74</v>
      </c>
      <c r="I243" s="285">
        <f t="shared" si="121"/>
        <v>70904171</v>
      </c>
      <c r="J243" s="286">
        <f t="shared" si="121"/>
        <v>71324922</v>
      </c>
      <c r="K243" s="286">
        <f t="shared" si="121"/>
        <v>73464670</v>
      </c>
      <c r="L243" s="286">
        <f t="shared" si="121"/>
        <v>75668610</v>
      </c>
      <c r="M243" s="286">
        <f t="shared" si="121"/>
        <v>0</v>
      </c>
      <c r="N243" s="286">
        <f t="shared" si="121"/>
        <v>0</v>
      </c>
      <c r="O243" s="286">
        <f t="shared" si="121"/>
        <v>0</v>
      </c>
      <c r="P243" s="286">
        <f t="shared" si="121"/>
        <v>0</v>
      </c>
      <c r="Q243" s="286">
        <f t="shared" si="121"/>
        <v>0</v>
      </c>
      <c r="R243" s="286">
        <f t="shared" si="121"/>
        <v>0</v>
      </c>
      <c r="S243" s="286">
        <f t="shared" si="121"/>
        <v>100020358</v>
      </c>
      <c r="T243" s="286">
        <f t="shared" si="121"/>
        <v>0</v>
      </c>
      <c r="U243" s="286">
        <f t="shared" si="121"/>
        <v>0</v>
      </c>
      <c r="V243" s="286">
        <f t="shared" si="121"/>
        <v>0</v>
      </c>
      <c r="W243" s="286">
        <f t="shared" si="121"/>
        <v>0</v>
      </c>
      <c r="X243" s="286">
        <f t="shared" si="121"/>
        <v>0</v>
      </c>
      <c r="Y243" s="286">
        <f t="shared" si="121"/>
        <v>0</v>
      </c>
      <c r="Z243" s="286">
        <f t="shared" si="121"/>
        <v>0</v>
      </c>
      <c r="AA243" s="286">
        <f t="shared" si="121"/>
        <v>0</v>
      </c>
      <c r="AB243" s="286">
        <f t="shared" si="121"/>
        <v>0</v>
      </c>
      <c r="AC243" s="286">
        <f t="shared" si="121"/>
        <v>0</v>
      </c>
      <c r="AD243" s="286">
        <f t="shared" si="121"/>
        <v>0</v>
      </c>
      <c r="AE243" s="286">
        <f t="shared" si="121"/>
        <v>0</v>
      </c>
      <c r="AF243" s="286">
        <f t="shared" si="121"/>
        <v>0</v>
      </c>
      <c r="AG243" s="286">
        <f t="shared" si="121"/>
        <v>0</v>
      </c>
      <c r="AH243" s="286">
        <f t="shared" si="121"/>
        <v>0</v>
      </c>
      <c r="AI243" s="286">
        <f t="shared" si="121"/>
        <v>0</v>
      </c>
      <c r="AJ243" s="286">
        <f t="shared" si="121"/>
        <v>0</v>
      </c>
      <c r="AK243" s="286">
        <f t="shared" si="121"/>
        <v>0</v>
      </c>
      <c r="AL243" s="287">
        <f t="shared" si="121"/>
        <v>0</v>
      </c>
      <c r="AM243" s="171"/>
    </row>
    <row r="244" spans="1:39" ht="36" outlineLevel="2">
      <c r="A244" s="36"/>
      <c r="B244" s="239"/>
      <c r="C244" s="240"/>
      <c r="D244" s="252" t="s">
        <v>344</v>
      </c>
      <c r="E244" s="309">
        <f aca="true" t="shared" si="122" ref="E244:AL244">+E25-E26-E29-E69-E70</f>
        <v>58854887</v>
      </c>
      <c r="F244" s="310">
        <f t="shared" si="122"/>
        <v>58013285</v>
      </c>
      <c r="G244" s="310">
        <f t="shared" si="122"/>
        <v>53196094</v>
      </c>
      <c r="H244" s="311">
        <f t="shared" si="122"/>
        <v>48913293.81</v>
      </c>
      <c r="I244" s="294">
        <f t="shared" si="122"/>
        <v>55394803</v>
      </c>
      <c r="J244" s="295">
        <f t="shared" si="122"/>
        <v>54151912</v>
      </c>
      <c r="K244" s="295">
        <f t="shared" si="122"/>
        <v>55266132</v>
      </c>
      <c r="L244" s="295">
        <f t="shared" si="122"/>
        <v>56509846</v>
      </c>
      <c r="M244" s="295">
        <f t="shared" si="122"/>
        <v>146780830</v>
      </c>
      <c r="N244" s="295">
        <f t="shared" si="122"/>
        <v>150763651</v>
      </c>
      <c r="O244" s="295">
        <f t="shared" si="122"/>
        <v>154912760</v>
      </c>
      <c r="P244" s="295">
        <f t="shared" si="122"/>
        <v>158780348</v>
      </c>
      <c r="Q244" s="295">
        <f t="shared" si="122"/>
        <v>162728549</v>
      </c>
      <c r="R244" s="295">
        <f t="shared" si="122"/>
        <v>166554670</v>
      </c>
      <c r="S244" s="295">
        <f t="shared" si="122"/>
        <v>70398536</v>
      </c>
      <c r="T244" s="295">
        <f t="shared" si="122"/>
        <v>0</v>
      </c>
      <c r="U244" s="295">
        <f t="shared" si="122"/>
        <v>0</v>
      </c>
      <c r="V244" s="295">
        <f t="shared" si="122"/>
        <v>0</v>
      </c>
      <c r="W244" s="295">
        <f t="shared" si="122"/>
        <v>0</v>
      </c>
      <c r="X244" s="295">
        <f t="shared" si="122"/>
        <v>0</v>
      </c>
      <c r="Y244" s="295">
        <f t="shared" si="122"/>
        <v>0</v>
      </c>
      <c r="Z244" s="295">
        <f t="shared" si="122"/>
        <v>0</v>
      </c>
      <c r="AA244" s="295">
        <f t="shared" si="122"/>
        <v>0</v>
      </c>
      <c r="AB244" s="295">
        <f t="shared" si="122"/>
        <v>0</v>
      </c>
      <c r="AC244" s="295">
        <f t="shared" si="122"/>
        <v>0</v>
      </c>
      <c r="AD244" s="295">
        <f t="shared" si="122"/>
        <v>0</v>
      </c>
      <c r="AE244" s="295">
        <f t="shared" si="122"/>
        <v>0</v>
      </c>
      <c r="AF244" s="295">
        <f t="shared" si="122"/>
        <v>0</v>
      </c>
      <c r="AG244" s="295">
        <f t="shared" si="122"/>
        <v>0</v>
      </c>
      <c r="AH244" s="295">
        <f t="shared" si="122"/>
        <v>0</v>
      </c>
      <c r="AI244" s="295">
        <f t="shared" si="122"/>
        <v>0</v>
      </c>
      <c r="AJ244" s="295">
        <f t="shared" si="122"/>
        <v>0</v>
      </c>
      <c r="AK244" s="295">
        <f t="shared" si="122"/>
        <v>0</v>
      </c>
      <c r="AL244" s="296">
        <f t="shared" si="122"/>
        <v>0</v>
      </c>
      <c r="AM244" s="171"/>
    </row>
    <row r="245" spans="1:38" ht="14.25" outlineLevel="2">
      <c r="A245" s="36"/>
      <c r="B245" s="198"/>
      <c r="C245" s="199"/>
      <c r="D245" s="315"/>
      <c r="E245" s="316"/>
      <c r="F245" s="316"/>
      <c r="G245" s="316"/>
      <c r="H245" s="316"/>
      <c r="I245" s="317"/>
      <c r="J245" s="317"/>
      <c r="K245" s="317"/>
      <c r="L245" s="317"/>
      <c r="M245" s="317"/>
      <c r="N245" s="317"/>
      <c r="O245" s="317"/>
      <c r="P245" s="317"/>
      <c r="Q245" s="317"/>
      <c r="R245" s="317"/>
      <c r="S245" s="317"/>
      <c r="T245" s="317"/>
      <c r="U245" s="317"/>
      <c r="V245" s="317"/>
      <c r="W245" s="317"/>
      <c r="X245" s="317"/>
      <c r="Y245" s="317"/>
      <c r="Z245" s="317"/>
      <c r="AA245" s="317"/>
      <c r="AB245" s="317"/>
      <c r="AC245" s="317"/>
      <c r="AD245" s="317"/>
      <c r="AE245" s="317"/>
      <c r="AF245" s="317"/>
      <c r="AG245" s="317"/>
      <c r="AH245" s="317"/>
      <c r="AI245" s="317"/>
      <c r="AJ245" s="317"/>
      <c r="AK245" s="317"/>
      <c r="AL245" s="317"/>
    </row>
  </sheetData>
  <sheetProtection formatCells="0" formatColumns="0" formatRows="0" insertColumns="0" insertRows="0" deleteColumns="0" deleteRows="0"/>
  <autoFilter ref="A12:A113"/>
  <mergeCells count="6">
    <mergeCell ref="B10:W10"/>
    <mergeCell ref="B8:S8"/>
    <mergeCell ref="F1:P1"/>
    <mergeCell ref="F2:P2"/>
    <mergeCell ref="F3:P3"/>
    <mergeCell ref="B9:S9"/>
  </mergeCells>
  <conditionalFormatting sqref="I64:AL65">
    <cfRule type="expression" priority="1" dxfId="11" stopIfTrue="1">
      <formula>NOT(ISERROR(SEARCH("NIE",I64)))</formula>
    </cfRule>
  </conditionalFormatting>
  <conditionalFormatting sqref="I207:AL218">
    <cfRule type="cellIs" priority="2" dxfId="12" operator="notBetween" stopIfTrue="1">
      <formula>-$D$206</formula>
      <formula>$D$206</formula>
    </cfRule>
    <cfRule type="cellIs" priority="3" dxfId="0" operator="notBetween" stopIfTrue="1">
      <formula>-$D$205</formula>
      <formula>$D$205</formula>
    </cfRule>
    <cfRule type="cellIs" priority="4" dxfId="1" operator="notBetween" stopIfTrue="1">
      <formula>-$D$204</formula>
      <formula>$D$204</formula>
    </cfRule>
  </conditionalFormatting>
  <conditionalFormatting sqref="I133:AL135">
    <cfRule type="cellIs" priority="5" dxfId="13" operator="between" stopIfTrue="1">
      <formula>-1000000000000</formula>
      <formula>1000000000000</formula>
    </cfRule>
  </conditionalFormatting>
  <conditionalFormatting sqref="I130:AL131">
    <cfRule type="cellIs" priority="6" dxfId="14" operator="between" stopIfTrue="1">
      <formula>-1000000000000</formula>
      <formula>1000000000000</formula>
    </cfRule>
  </conditionalFormatting>
  <conditionalFormatting sqref="I136:AL185">
    <cfRule type="cellIs" priority="7" dxfId="4" operator="equal" stopIfTrue="1">
      <formula>"BŁĄD"</formula>
    </cfRule>
  </conditionalFormatting>
  <conditionalFormatting sqref="I199:AL202">
    <cfRule type="cellIs" priority="8" dxfId="12" operator="lessThan" stopIfTrue="1">
      <formula>$D$196</formula>
    </cfRule>
    <cfRule type="cellIs" priority="9" dxfId="0" operator="lessThan" stopIfTrue="1">
      <formula>$D$197</formula>
    </cfRule>
    <cfRule type="cellIs" priority="10" dxfId="1" operator="lessThan" stopIfTrue="1">
      <formula>$D$198</formula>
    </cfRule>
  </conditionalFormatting>
  <conditionalFormatting sqref="I132:AL132">
    <cfRule type="cellIs" priority="11" dxfId="13" operator="between" stopIfTrue="1">
      <formula>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5" r:id="rId2"/>
  <rowBreaks count="2" manualBreakCount="2">
    <brk id="52" min="1" max="18" man="1"/>
    <brk id="81" min="1" max="1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2014-05-08T11:23:36Z</cp:lastPrinted>
  <dcterms:created xsi:type="dcterms:W3CDTF">2014-02-26T09:51:15Z</dcterms:created>
  <dcterms:modified xsi:type="dcterms:W3CDTF">2014-05-08T11:34:27Z</dcterms:modified>
  <cp:category/>
  <cp:version/>
  <cp:contentType/>
  <cp:contentStatus/>
</cp:coreProperties>
</file>