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Arkusz1" sheetId="1" r:id="rId1"/>
  </sheets>
  <definedNames>
    <definedName name="_xlnm.Print_Area" localSheetId="0">'Arkusz1'!$A$1:$C$40</definedName>
  </definedNames>
  <calcPr fullCalcOnLoad="1"/>
</workbook>
</file>

<file path=xl/sharedStrings.xml><?xml version="1.0" encoding="utf-8"?>
<sst xmlns="http://schemas.openxmlformats.org/spreadsheetml/2006/main" count="50" uniqueCount="48">
  <si>
    <t>ZESTAWIENIE PRZYCHODÓW I DOCHODÓW</t>
  </si>
  <si>
    <t>Pozycja</t>
  </si>
  <si>
    <t>Treść</t>
  </si>
  <si>
    <t>PRZYCHODY I DOCHODY BUDŻETU</t>
  </si>
  <si>
    <t>1.</t>
  </si>
  <si>
    <t>2.</t>
  </si>
  <si>
    <t xml:space="preserve">Kredyty bankowe na inwestycje drogowe, w tym: </t>
  </si>
  <si>
    <t>3.</t>
  </si>
  <si>
    <t>4.</t>
  </si>
  <si>
    <t xml:space="preserve">Kredyty bankowe na inwestycje pozostałe, w tym: </t>
  </si>
  <si>
    <t>DOCHODY</t>
  </si>
  <si>
    <t>ROZCHODY I WYDATKI BUDŻETU</t>
  </si>
  <si>
    <t>ROZCHODY</t>
  </si>
  <si>
    <t>WYDATKI</t>
  </si>
  <si>
    <t>różnica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</si>
  <si>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</si>
  <si>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7.</t>
  </si>
  <si>
    <t>pożyczka udzielona dla ZZOZ Cieszyn</t>
  </si>
  <si>
    <t>kredyty na wyprzedzające finanoswanie ze środków unijnych</t>
  </si>
  <si>
    <t>kredyty zaciągnięte we wcześniejszych latach</t>
  </si>
  <si>
    <t>pożyczki zaciagnięte we wczesniejszych latach</t>
  </si>
  <si>
    <t>pożyczka udzielona dla Muzeum</t>
  </si>
  <si>
    <r>
      <t xml:space="preserve"> </t>
    </r>
    <r>
      <rPr>
        <sz val="12"/>
        <rFont val="Times New Roman"/>
        <family val="1"/>
      </rPr>
      <t>Spłaty otrzymanych krajowych pożyczek i kredytów, w tym na:</t>
    </r>
  </si>
  <si>
    <t xml:space="preserve">ORAZ ROZCHODÓW I WYDATKÓW </t>
  </si>
  <si>
    <t>Plan 2012 r.</t>
  </si>
  <si>
    <t>Przebudowa drogi powiatowej nr 2636 S w Zabłociu</t>
  </si>
  <si>
    <t>Przebudowa drogi powiatowej ul. Górny Bór w Skoczowie wraz z infrastrukturą techniczną na odc. ok. 0,63 km</t>
  </si>
  <si>
    <t>Przebudowa drogi powiatowej nr 2621 S ul. Pikiety w Cieszynie, na odcinku ok 1,3 km (PT)</t>
  </si>
  <si>
    <t>Przebudowa drogi powiatowej nr 2624 S ul. Frysztacka w Cieszynie-Marklowicach na odcinku od przejazdu kolejowego do granicy administracyjnej Cieszyna ok. 1,2 km (PT)</t>
  </si>
  <si>
    <t>Przebudowa ul. Czarne w Wiśle na odc. ok 2,9 km (PT)</t>
  </si>
  <si>
    <t>Przebudowa przepustu okularowego w ciągu drogi 2600S w Górkach Szpotawicach (PT)</t>
  </si>
  <si>
    <t>Przebudowa obiektu mostowego w ciagu AL. Łyska przy skrzyżowaniu z ul. Bolko-Kantora (PT)</t>
  </si>
  <si>
    <t>Przebudowa mostu na Wiśle w Strumieniu w ciagu drogi powiatowej  2633S (PT)</t>
  </si>
  <si>
    <t xml:space="preserve">Modernizacja Szpitala Śląskiego w Cieszynie-etap II-utworzenie nowoczesnego bloku operacyjnego </t>
  </si>
  <si>
    <t>Kompleksowa termomodernizacja budynku Domu Dziecka w Cieszynie wraz z montażem instalacji solarnej</t>
  </si>
  <si>
    <t>Szpital Śląski w Cieszynie-modernizacja, remont, zakupy inwestycyjne, dokumentacje techniczne (zadanie realizowane przez ZZOZ w Cieszynie)</t>
  </si>
  <si>
    <t>Obligacje, w tym:</t>
  </si>
  <si>
    <t>Termomodernizacja PDPS FENIKS w Skoczowie wraz z instalacją solarną</t>
  </si>
  <si>
    <t>Przychody zplanowanych wpłat z tyt. udzielonych pożyczek, w tym:</t>
  </si>
  <si>
    <t>Termomodernizacja PDPS w Pogórzu filia "Bursztyn" w Kończycach Małych (PT)</t>
  </si>
  <si>
    <t>5.</t>
  </si>
  <si>
    <r>
      <t xml:space="preserve">RAZEM PRZYCHODY </t>
    </r>
    <r>
      <rPr>
        <b/>
        <sz val="10"/>
        <rFont val="Times New Roman"/>
        <family val="1"/>
      </rPr>
      <t>(1+2+3+4+5)</t>
    </r>
  </si>
  <si>
    <t>6.</t>
  </si>
  <si>
    <t>Przychody z tytułu innych rozliczeń krajowych (wolne środki wg stanu na 31.12.2011 r.)</t>
  </si>
  <si>
    <t>Przebudowa mostu nad rzeką Puńcówką w ciagu Al.. Jana Łyska w Cieszynie</t>
  </si>
  <si>
    <r>
      <t xml:space="preserve">RAZEM PRZYCHODY I DOCHODY </t>
    </r>
    <r>
      <rPr>
        <b/>
        <sz val="10"/>
        <rFont val="Times New Roman"/>
        <family val="1"/>
      </rPr>
      <t>(6+7)</t>
    </r>
  </si>
  <si>
    <t xml:space="preserve">załącznik nr 1 do Uchwały Rady Powiatu Cieszyńskiego </t>
  </si>
  <si>
    <t>nr XIX/154/12  z dnia 28 lutego 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</si>
</sst>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 wrapText="1"/>
    </xf>
    <xf numFmtId="41" fontId="5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1" fontId="5" fillId="0" borderId="2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1" fontId="1" fillId="0" borderId="0" xfId="0" applyNumberFormat="1" applyFont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left" vertical="center" wrapText="1"/>
    </xf>
    <xf numFmtId="41" fontId="7" fillId="0" borderId="22" xfId="0" applyNumberFormat="1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1" fontId="7" fillId="0" borderId="24" xfId="0" applyNumberFormat="1" applyFont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1" customWidth="1"/>
    <col min="2" max="2" width="64.875" style="2" customWidth="1"/>
    <col min="3" max="3" width="18.875" style="2" customWidth="1"/>
    <col min="4" max="4" width="11.00390625" style="2" customWidth="1"/>
    <col min="5" max="5" width="14.125" style="2" customWidth="1"/>
    <col min="6" max="6" width="13.75390625" style="2" customWidth="1"/>
    <col min="7" max="7" width="14.375" style="2" customWidth="1"/>
    <col min="8" max="16384" width="11.00390625" style="2" customWidth="1"/>
  </cols>
  <sheetData>
    <row r="1" spans="2:3" ht="12.75">
      <c r="B1" s="53" t="s">
        <v>46</v>
      </c>
      <c r="C1" s="53"/>
    </row>
    <row r="2" spans="1:4" ht="15.75" customHeight="1">
      <c r="A2" s="3"/>
      <c r="B2" s="54" t="s">
        <v>47</v>
      </c>
      <c r="C2" s="54"/>
      <c r="D2" s="4"/>
    </row>
    <row r="3" spans="1:3" ht="12.75">
      <c r="A3" s="3"/>
      <c r="B3" s="58"/>
      <c r="C3" s="58"/>
    </row>
    <row r="4" spans="1:3" ht="24.75" customHeight="1">
      <c r="A4" s="59" t="s">
        <v>0</v>
      </c>
      <c r="B4" s="59"/>
      <c r="C4" s="59"/>
    </row>
    <row r="5" spans="1:3" ht="24.75" customHeight="1">
      <c r="A5" s="59" t="s">
        <v>23</v>
      </c>
      <c r="B5" s="59"/>
      <c r="C5" s="59"/>
    </row>
    <row r="6" spans="1:3" ht="12" customHeight="1">
      <c r="A6" s="3"/>
      <c r="B6" s="5"/>
      <c r="C6" s="5"/>
    </row>
    <row r="7" spans="1:3" ht="19.5" customHeight="1">
      <c r="A7" s="6" t="s">
        <v>1</v>
      </c>
      <c r="B7" s="6" t="s">
        <v>2</v>
      </c>
      <c r="C7" s="6" t="s">
        <v>24</v>
      </c>
    </row>
    <row r="8" spans="1:3" ht="24.75" customHeight="1">
      <c r="A8" s="60" t="s">
        <v>3</v>
      </c>
      <c r="B8" s="61"/>
      <c r="C8" s="62"/>
    </row>
    <row r="9" spans="1:3" ht="30.75" customHeight="1">
      <c r="A9" s="7" t="s">
        <v>4</v>
      </c>
      <c r="B9" s="8" t="s">
        <v>38</v>
      </c>
      <c r="C9" s="9">
        <f>C10+C11</f>
        <v>2000000</v>
      </c>
    </row>
    <row r="10" spans="1:3" ht="20.25" customHeight="1">
      <c r="A10" s="40"/>
      <c r="B10" s="44" t="s">
        <v>17</v>
      </c>
      <c r="C10" s="45">
        <v>1800000</v>
      </c>
    </row>
    <row r="11" spans="1:3" ht="16.5" customHeight="1">
      <c r="A11" s="41"/>
      <c r="B11" s="46" t="s">
        <v>21</v>
      </c>
      <c r="C11" s="47">
        <v>200000</v>
      </c>
    </row>
    <row r="12" spans="1:3" ht="31.5" customHeight="1">
      <c r="A12" s="10" t="s">
        <v>5</v>
      </c>
      <c r="B12" s="11" t="s">
        <v>6</v>
      </c>
      <c r="C12" s="12">
        <f>SUM(C13:C21)</f>
        <v>6547559</v>
      </c>
    </row>
    <row r="13" spans="1:3" ht="36.75" customHeight="1">
      <c r="A13" s="13"/>
      <c r="B13" s="14" t="s">
        <v>25</v>
      </c>
      <c r="C13" s="15">
        <v>1998449</v>
      </c>
    </row>
    <row r="14" spans="1:3" ht="43.5" customHeight="1">
      <c r="A14" s="16"/>
      <c r="B14" s="14" t="s">
        <v>26</v>
      </c>
      <c r="C14" s="17">
        <v>1153500</v>
      </c>
    </row>
    <row r="15" spans="1:3" ht="55.5" customHeight="1">
      <c r="A15" s="16"/>
      <c r="B15" s="37" t="s">
        <v>44</v>
      </c>
      <c r="C15" s="18">
        <f>1409275+1409275</f>
        <v>2818550</v>
      </c>
    </row>
    <row r="16" spans="1:3" ht="45" customHeight="1">
      <c r="A16" s="16"/>
      <c r="B16" s="48" t="s">
        <v>27</v>
      </c>
      <c r="C16" s="18">
        <v>50000</v>
      </c>
    </row>
    <row r="17" spans="1:3" ht="55.5" customHeight="1">
      <c r="A17" s="16"/>
      <c r="B17" s="48" t="s">
        <v>28</v>
      </c>
      <c r="C17" s="18">
        <v>100000</v>
      </c>
    </row>
    <row r="18" spans="1:3" ht="37.5" customHeight="1">
      <c r="A18" s="16"/>
      <c r="B18" s="48" t="s">
        <v>29</v>
      </c>
      <c r="C18" s="18">
        <v>200000</v>
      </c>
    </row>
    <row r="19" spans="1:3" ht="45" customHeight="1">
      <c r="A19" s="16"/>
      <c r="B19" s="48" t="s">
        <v>30</v>
      </c>
      <c r="C19" s="18">
        <v>27060</v>
      </c>
    </row>
    <row r="20" spans="1:3" ht="41.25" customHeight="1">
      <c r="A20" s="16"/>
      <c r="B20" s="48" t="s">
        <v>31</v>
      </c>
      <c r="C20" s="18">
        <v>50000</v>
      </c>
    </row>
    <row r="21" spans="1:3" ht="34.5" customHeight="1">
      <c r="A21" s="16"/>
      <c r="B21" s="19" t="s">
        <v>32</v>
      </c>
      <c r="C21" s="18">
        <v>150000</v>
      </c>
    </row>
    <row r="22" spans="1:3" ht="32.25" customHeight="1">
      <c r="A22" s="10" t="s">
        <v>7</v>
      </c>
      <c r="B22" s="11" t="s">
        <v>9</v>
      </c>
      <c r="C22" s="12">
        <f>SUM(C23:C26)</f>
        <v>2575001</v>
      </c>
    </row>
    <row r="23" spans="1:3" ht="31.5">
      <c r="A23" s="16"/>
      <c r="B23" s="38" t="s">
        <v>33</v>
      </c>
      <c r="C23" s="15">
        <v>821000</v>
      </c>
    </row>
    <row r="24" spans="1:3" ht="30">
      <c r="A24" s="16"/>
      <c r="B24" s="14" t="s">
        <v>34</v>
      </c>
      <c r="C24" s="17">
        <v>211426</v>
      </c>
    </row>
    <row r="25" spans="1:3" ht="32.25" customHeight="1">
      <c r="A25" s="16"/>
      <c r="B25" s="14" t="s">
        <v>37</v>
      </c>
      <c r="C25" s="17">
        <v>1478000</v>
      </c>
    </row>
    <row r="26" spans="1:7" ht="30.75" customHeight="1">
      <c r="A26" s="16"/>
      <c r="B26" s="19" t="s">
        <v>39</v>
      </c>
      <c r="C26" s="18">
        <v>64575</v>
      </c>
      <c r="E26" s="39">
        <f>C12+C22</f>
        <v>9122560</v>
      </c>
      <c r="G26" s="39">
        <f>E26</f>
        <v>9122560</v>
      </c>
    </row>
    <row r="27" spans="1:7" ht="30.75" customHeight="1">
      <c r="A27" s="10" t="s">
        <v>8</v>
      </c>
      <c r="B27" s="50" t="s">
        <v>36</v>
      </c>
      <c r="C27" s="12">
        <f>C28</f>
        <v>7000000</v>
      </c>
      <c r="E27" s="39"/>
      <c r="G27" s="39"/>
    </row>
    <row r="28" spans="1:7" ht="39" customHeight="1">
      <c r="A28" s="10"/>
      <c r="B28" s="49" t="s">
        <v>35</v>
      </c>
      <c r="C28" s="12">
        <f>7200000-200000</f>
        <v>7000000</v>
      </c>
      <c r="E28" s="39"/>
      <c r="G28" s="39"/>
    </row>
    <row r="29" spans="1:7" ht="39" customHeight="1">
      <c r="A29" s="10" t="s">
        <v>40</v>
      </c>
      <c r="B29" s="51" t="s">
        <v>43</v>
      </c>
      <c r="C29" s="12">
        <f>132780+588423+692701+1726+212258</f>
        <v>1627888</v>
      </c>
      <c r="E29" s="39"/>
      <c r="G29" s="39"/>
    </row>
    <row r="30" spans="1:5" ht="33.75" customHeight="1">
      <c r="A30" s="10" t="s">
        <v>42</v>
      </c>
      <c r="B30" s="20" t="s">
        <v>41</v>
      </c>
      <c r="C30" s="21">
        <f>C9+C12+C22+C27+C29</f>
        <v>19750448</v>
      </c>
      <c r="E30" s="39">
        <f>C9+C12+C22+C27</f>
        <v>18122560</v>
      </c>
    </row>
    <row r="31" spans="1:3" ht="26.25" customHeight="1">
      <c r="A31" s="13" t="s">
        <v>16</v>
      </c>
      <c r="B31" s="22" t="s">
        <v>10</v>
      </c>
      <c r="C31" s="23">
        <f>154848170+92000+473443+7083133+30000+96504-1409275+2169+136036</f>
        <v>161352180</v>
      </c>
    </row>
    <row r="32" spans="1:3" ht="28.5" customHeight="1" thickBot="1">
      <c r="A32" s="24"/>
      <c r="B32" s="25" t="s">
        <v>45</v>
      </c>
      <c r="C32" s="26">
        <f>C30+C31</f>
        <v>181102628</v>
      </c>
    </row>
    <row r="33" spans="1:3" ht="19.5" customHeight="1" thickTop="1">
      <c r="A33" s="55" t="s">
        <v>11</v>
      </c>
      <c r="B33" s="56"/>
      <c r="C33" s="57"/>
    </row>
    <row r="34" spans="1:3" ht="19.5" customHeight="1">
      <c r="A34" s="27" t="s">
        <v>4</v>
      </c>
      <c r="B34" s="28" t="s">
        <v>12</v>
      </c>
      <c r="C34" s="29">
        <f>C35</f>
        <v>13710515</v>
      </c>
    </row>
    <row r="35" spans="1:3" ht="34.5" customHeight="1">
      <c r="A35" s="10"/>
      <c r="B35" s="20" t="s">
        <v>22</v>
      </c>
      <c r="C35" s="12">
        <f>SUM(C36:C38)</f>
        <v>13710515</v>
      </c>
    </row>
    <row r="36" spans="1:5" ht="34.5" customHeight="1">
      <c r="A36" s="13"/>
      <c r="B36" s="42" t="s">
        <v>18</v>
      </c>
      <c r="C36" s="43">
        <v>8400000</v>
      </c>
      <c r="E36" s="39">
        <f>SUM(C36:C38)</f>
        <v>13710515</v>
      </c>
    </row>
    <row r="37" spans="1:3" ht="34.5" customHeight="1">
      <c r="A37" s="16"/>
      <c r="B37" s="42" t="s">
        <v>19</v>
      </c>
      <c r="C37" s="43">
        <v>4976774</v>
      </c>
    </row>
    <row r="38" spans="1:3" ht="34.5" customHeight="1">
      <c r="A38" s="16"/>
      <c r="B38" s="42" t="s">
        <v>20</v>
      </c>
      <c r="C38" s="43">
        <v>333741</v>
      </c>
    </row>
    <row r="39" spans="1:3" ht="24.75" customHeight="1">
      <c r="A39" s="13" t="s">
        <v>5</v>
      </c>
      <c r="B39" s="22" t="s">
        <v>13</v>
      </c>
      <c r="C39" s="23">
        <f>157334366+45000+47000+406223+9080831+30000+96504+1726+2169+348294</f>
        <v>167392113</v>
      </c>
    </row>
    <row r="40" spans="1:3" ht="26.25" customHeight="1">
      <c r="A40" s="10"/>
      <c r="B40" s="22" t="s">
        <v>15</v>
      </c>
      <c r="C40" s="23">
        <f>C34+C39</f>
        <v>181102628</v>
      </c>
    </row>
    <row r="41" spans="1:3" ht="15.75">
      <c r="A41" s="30"/>
      <c r="B41" s="31" t="s">
        <v>14</v>
      </c>
      <c r="C41" s="52">
        <f>C32-C40</f>
        <v>0</v>
      </c>
    </row>
    <row r="42" spans="1:3" ht="15.75">
      <c r="A42" s="30"/>
      <c r="B42" s="33"/>
      <c r="C42" s="34"/>
    </row>
    <row r="43" spans="1:3" ht="15.75">
      <c r="A43" s="30"/>
      <c r="B43" s="33"/>
      <c r="C43" s="32"/>
    </row>
    <row r="44" spans="1:3" ht="15.75">
      <c r="A44" s="30"/>
      <c r="B44" s="33"/>
      <c r="C44" s="33"/>
    </row>
    <row r="45" spans="1:3" ht="15.75">
      <c r="A45" s="30"/>
      <c r="B45" s="33"/>
      <c r="C45" s="33"/>
    </row>
    <row r="46" spans="1:3" ht="15.75">
      <c r="A46" s="30"/>
      <c r="B46" s="33"/>
      <c r="C46" s="33"/>
    </row>
    <row r="47" spans="1:3" ht="15.75">
      <c r="A47" s="30"/>
      <c r="B47" s="33"/>
      <c r="C47" s="33"/>
    </row>
    <row r="48" spans="1:3" ht="15.75">
      <c r="A48" s="30"/>
      <c r="B48" s="33"/>
      <c r="C48" s="33"/>
    </row>
    <row r="49" spans="1:3" ht="15.75">
      <c r="A49" s="30"/>
      <c r="B49" s="33"/>
      <c r="C49" s="33"/>
    </row>
    <row r="50" spans="1:3" ht="15.75">
      <c r="A50" s="30"/>
      <c r="B50" s="33"/>
      <c r="C50" s="33"/>
    </row>
    <row r="51" spans="1:3" ht="12.75">
      <c r="A51" s="35"/>
      <c r="B51" s="36"/>
      <c r="C51" s="36"/>
    </row>
    <row r="52" spans="1:3" ht="12.75">
      <c r="A52" s="35"/>
      <c r="B52" s="36"/>
      <c r="C52" s="36"/>
    </row>
  </sheetData>
  <sheetProtection/>
  <mergeCells count="7">
    <mergeCell ref="B1:C1"/>
    <mergeCell ref="B2:C2"/>
    <mergeCell ref="A33:C33"/>
    <mergeCell ref="B3:C3"/>
    <mergeCell ref="A4:C4"/>
    <mergeCell ref="A5:C5"/>
    <mergeCell ref="A8:C8"/>
  </mergeCells>
  <printOptions/>
  <pageMargins left="1.12" right="0.7874015748031497" top="0.5905511811023623" bottom="0.7874015748031497" header="0.5118110236220472" footer="0.5118110236220472"/>
  <pageSetup firstPageNumber="22" useFirstPageNumber="1" horizontalDpi="600" verticalDpi="600" orientation="portrait" scale="82" r:id="rId1"/>
  <rowBreaks count="1" manualBreakCount="1">
    <brk id="2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2012-02-02T09:10:27Z</cp:lastPrinted>
  <dcterms:created xsi:type="dcterms:W3CDTF">2010-05-17T08:57:26Z</dcterms:created>
  <dcterms:modified xsi:type="dcterms:W3CDTF">2012-02-29T12:44:14Z</dcterms:modified>
  <cp:category/>
  <cp:version/>
  <cp:contentType/>
  <cp:contentStatus/>
</cp:coreProperties>
</file>