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000" windowHeight="9030" activeTab="0"/>
  </bookViews>
  <sheets>
    <sheet name="podział 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<sst xmlns="http://schemas.openxmlformats.org/spreadsheetml/2006/main" count="40" uniqueCount="36">
  <si>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Załącznik do Uchwały nr     / ZP/III/09</t>
  </si>
  <si>
    <t>z  dnia       marca  2009</t>
  </si>
  <si>
    <t>Podział środków finansowych przeznaczonych na dofinsowanie poszczególnych form doskonalenia zawodowego nauczycieli                                         w roku 2009r.</t>
  </si>
  <si>
    <t>lp.</t>
  </si>
  <si>
    <t>Szkoła, placówka</t>
  </si>
  <si>
    <t>20%  na dofinansowanieorganizacji doradztwa 
metodycznego dla nauczycieli</t>
  </si>
  <si>
    <t>Formy doskonalenia/kwota zł.</t>
  </si>
  <si>
    <t>Razem</t>
  </si>
  <si>
    <t>Dofinansowanie do szkoleń      Rad Pedagogicznych</t>
  </si>
  <si>
    <t xml:space="preserve">Dofinansowanie do kosztów przejazdów (delegacji) ponoszonych w związku                z dokształcaniem </t>
  </si>
  <si>
    <t>Dofinansowanie do opłat ponoszonych przez nauczycieli na indywidualne form doskonalenia  ( studia, kursy, szkolenia, seminaria)</t>
  </si>
  <si>
    <t>uzgodnione</t>
  </si>
  <si>
    <t>przyznane</t>
  </si>
  <si>
    <t>ilość osób</t>
  </si>
  <si>
    <t>ZSO im.M.Kopernika w Cieszynie</t>
  </si>
  <si>
    <t>ZSO w Skoczowie</t>
  </si>
  <si>
    <t>ILO im.A.Osuchowskiego w Cieszynie</t>
  </si>
  <si>
    <t>ZSO im.P.Stalmacha w Wiśle</t>
  </si>
  <si>
    <t>ZST w Cieszynie</t>
  </si>
  <si>
    <t>ZSZ w Skoczowie</t>
  </si>
  <si>
    <t>ZSEG im. MZC w Cieszynie</t>
  </si>
  <si>
    <t>ZSGH im.W. Reymonta w Wiśle</t>
  </si>
  <si>
    <t>ZSB w Cieszynie</t>
  </si>
  <si>
    <t>ZSP Nr 1  w Cieszynie</t>
  </si>
  <si>
    <t>ZSP w Ustroniu</t>
  </si>
  <si>
    <t>ZSP w Istebnej</t>
  </si>
  <si>
    <t>ZSR w Międzyświeciu</t>
  </si>
  <si>
    <t>SOSW w Cieszynie</t>
  </si>
  <si>
    <t>PPP w Skoczowie</t>
  </si>
  <si>
    <t>PPP w Cieszynie</t>
  </si>
  <si>
    <t>SSM Zaolzianka w Istebnej</t>
  </si>
  <si>
    <t>SSM Ustroń-Dobka</t>
  </si>
  <si>
    <t>OPP Koniaków</t>
  </si>
  <si>
    <t>CKP Bażanowice</t>
  </si>
  <si>
    <t>RAZEM</t>
  </si>
  <si>
    <t>odpis 1%   211 845 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</si>
</sst>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\ _z_ł_-;\-* #,##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color indexed="9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4" fontId="2" fillId="0" borderId="17" xfId="42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horizontal="center"/>
    </xf>
    <xf numFmtId="165" fontId="2" fillId="0" borderId="24" xfId="42" applyNumberFormat="1" applyFont="1" applyBorder="1" applyAlignment="1">
      <alignment/>
    </xf>
    <xf numFmtId="165" fontId="2" fillId="0" borderId="25" xfId="42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165" fontId="2" fillId="0" borderId="26" xfId="42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24" fillId="0" borderId="0" xfId="0" applyNumberFormat="1" applyFont="1" applyAlignment="1">
      <alignment/>
    </xf>
    <xf numFmtId="0" fontId="5" fillId="0" borderId="0" xfId="0" applyFont="1" applyAlignment="1">
      <alignment/>
    </xf>
    <xf numFmtId="165" fontId="2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B37" sqref="B37"/>
    </sheetView>
  </sheetViews>
  <sheetFormatPr defaultColWidth="8.796875" defaultRowHeight="14.25"/>
  <cols>
    <col min="1" max="1" width="4.09765625" style="0" customWidth="1"/>
    <col min="2" max="2" width="26.59765625" style="1" customWidth="1"/>
    <col min="3" max="3" width="9.69921875" style="1" customWidth="1"/>
    <col min="4" max="4" width="9.5" style="0" customWidth="1"/>
    <col min="5" max="5" width="8.3984375" style="0" customWidth="1"/>
    <col min="6" max="7" width="9.5" style="0" customWidth="1"/>
    <col min="8" max="8" width="7.69921875" style="0" customWidth="1"/>
    <col min="9" max="10" width="9.5" style="0" customWidth="1"/>
    <col min="11" max="11" width="10.69921875" style="0" customWidth="1"/>
    <col min="12" max="13" width="11" style="0" customWidth="1"/>
  </cols>
  <sheetData>
    <row r="1" spans="9:11" ht="14.25">
      <c r="I1" s="45" t="s">
        <v>0</v>
      </c>
      <c r="J1" s="45"/>
      <c r="K1" s="45"/>
    </row>
    <row r="2" spans="9:11" ht="14.25">
      <c r="I2" s="45" t="s">
        <v>1</v>
      </c>
      <c r="J2" s="45"/>
      <c r="K2" s="45"/>
    </row>
    <row r="3" spans="1:11" ht="33" customHeight="1" thickBo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5" ht="15" thickBot="1">
      <c r="A4" s="47" t="s">
        <v>3</v>
      </c>
      <c r="B4" s="49" t="s">
        <v>4</v>
      </c>
      <c r="C4" s="51" t="s">
        <v>5</v>
      </c>
      <c r="D4" s="53" t="s">
        <v>6</v>
      </c>
      <c r="E4" s="54"/>
      <c r="F4" s="54"/>
      <c r="G4" s="54"/>
      <c r="H4" s="54"/>
      <c r="I4" s="54"/>
      <c r="J4" s="55"/>
      <c r="K4" s="49" t="s">
        <v>7</v>
      </c>
      <c r="M4" s="3"/>
      <c r="N4" s="3"/>
      <c r="O4" s="3"/>
    </row>
    <row r="5" spans="1:15" s="4" customFormat="1" ht="70.5" customHeight="1" thickBot="1">
      <c r="A5" s="48"/>
      <c r="B5" s="50"/>
      <c r="C5" s="52"/>
      <c r="D5" s="41" t="s">
        <v>8</v>
      </c>
      <c r="E5" s="56"/>
      <c r="F5" s="41" t="s">
        <v>9</v>
      </c>
      <c r="G5" s="56"/>
      <c r="H5" s="41" t="s">
        <v>10</v>
      </c>
      <c r="I5" s="42"/>
      <c r="J5" s="43"/>
      <c r="K5" s="50"/>
      <c r="M5" s="5"/>
      <c r="N5" s="5"/>
      <c r="O5" s="5"/>
    </row>
    <row r="6" spans="1:15" s="4" customFormat="1" ht="12" customHeight="1">
      <c r="A6" s="6"/>
      <c r="B6" s="2"/>
      <c r="C6" s="7"/>
      <c r="D6" s="8" t="s">
        <v>11</v>
      </c>
      <c r="E6" s="9" t="s">
        <v>12</v>
      </c>
      <c r="F6" s="10" t="s">
        <v>11</v>
      </c>
      <c r="G6" s="11" t="s">
        <v>12</v>
      </c>
      <c r="H6" s="10" t="s">
        <v>13</v>
      </c>
      <c r="I6" s="12" t="s">
        <v>11</v>
      </c>
      <c r="J6" s="13" t="s">
        <v>12</v>
      </c>
      <c r="K6" s="14"/>
      <c r="M6" s="5"/>
      <c r="N6" s="5"/>
      <c r="O6" s="5"/>
    </row>
    <row r="7" spans="1:15" ht="14.25">
      <c r="A7" s="15">
        <v>1</v>
      </c>
      <c r="B7" s="16" t="s">
        <v>14</v>
      </c>
      <c r="C7" s="17">
        <v>34130</v>
      </c>
      <c r="D7" s="18">
        <v>2440</v>
      </c>
      <c r="E7" s="18">
        <v>2440</v>
      </c>
      <c r="F7" s="19">
        <v>3280</v>
      </c>
      <c r="G7" s="20">
        <f>ROUND(F7*$F$31,0)</f>
        <v>2308</v>
      </c>
      <c r="H7" s="19">
        <v>23</v>
      </c>
      <c r="I7" s="21">
        <v>3240</v>
      </c>
      <c r="J7" s="20">
        <f>ROUND(I7*$G$31,0)</f>
        <v>2280</v>
      </c>
      <c r="K7" s="22">
        <f>SUM(C7+E7+G7+J7)</f>
        <v>41158</v>
      </c>
      <c r="M7" s="3"/>
      <c r="N7" s="3"/>
      <c r="O7" s="3"/>
    </row>
    <row r="8" spans="1:15" ht="14.25">
      <c r="A8" s="15">
        <v>2</v>
      </c>
      <c r="B8" s="16" t="s">
        <v>15</v>
      </c>
      <c r="C8" s="17"/>
      <c r="D8" s="18">
        <v>3000</v>
      </c>
      <c r="E8" s="18">
        <v>3000</v>
      </c>
      <c r="F8" s="19">
        <v>2084</v>
      </c>
      <c r="G8" s="20">
        <f aca="true" t="shared" si="0" ref="G8:G26">ROUND(F8*$F$31,0)</f>
        <v>1467</v>
      </c>
      <c r="H8" s="19">
        <v>5</v>
      </c>
      <c r="I8" s="21">
        <v>3516</v>
      </c>
      <c r="J8" s="20">
        <f aca="true" t="shared" si="1" ref="J8:J26">ROUND(I8*$G$31,0)</f>
        <v>2475</v>
      </c>
      <c r="K8" s="22">
        <f>SUM(E8+G8+J8)</f>
        <v>6942</v>
      </c>
      <c r="M8" s="3"/>
      <c r="N8" s="3"/>
      <c r="O8" s="3"/>
    </row>
    <row r="9" spans="1:15" ht="14.25">
      <c r="A9" s="15">
        <v>3</v>
      </c>
      <c r="B9" s="16" t="s">
        <v>16</v>
      </c>
      <c r="C9" s="17">
        <v>8239</v>
      </c>
      <c r="D9" s="18">
        <v>1400</v>
      </c>
      <c r="E9" s="18">
        <v>1400</v>
      </c>
      <c r="F9" s="19">
        <v>480</v>
      </c>
      <c r="G9" s="20">
        <f t="shared" si="0"/>
        <v>338</v>
      </c>
      <c r="H9" s="19">
        <v>5</v>
      </c>
      <c r="I9" s="21">
        <v>1050</v>
      </c>
      <c r="J9" s="20">
        <f t="shared" si="1"/>
        <v>739</v>
      </c>
      <c r="K9" s="22">
        <f>SUM(C9+E9+G9+J9)</f>
        <v>10716</v>
      </c>
      <c r="M9" s="3"/>
      <c r="N9" s="3"/>
      <c r="O9" s="3"/>
    </row>
    <row r="10" spans="1:15" ht="14.25">
      <c r="A10" s="15">
        <v>4</v>
      </c>
      <c r="B10" s="16" t="s">
        <v>17</v>
      </c>
      <c r="C10" s="23"/>
      <c r="D10" s="18">
        <v>2940</v>
      </c>
      <c r="E10" s="18">
        <v>2940</v>
      </c>
      <c r="F10" s="19">
        <v>3574</v>
      </c>
      <c r="G10" s="20">
        <f t="shared" si="0"/>
        <v>2515</v>
      </c>
      <c r="H10" s="19">
        <v>10</v>
      </c>
      <c r="I10" s="21">
        <v>7016</v>
      </c>
      <c r="J10" s="20">
        <f t="shared" si="1"/>
        <v>4938</v>
      </c>
      <c r="K10" s="22">
        <f aca="true" t="shared" si="2" ref="K10:K26">SUM(E10+G10+J10)</f>
        <v>10393</v>
      </c>
      <c r="M10" s="3"/>
      <c r="N10" s="3"/>
      <c r="O10" s="3"/>
    </row>
    <row r="11" spans="1:15" ht="14.25">
      <c r="A11" s="15">
        <v>5</v>
      </c>
      <c r="B11" s="16" t="s">
        <v>18</v>
      </c>
      <c r="C11" s="17"/>
      <c r="D11" s="18">
        <v>1600</v>
      </c>
      <c r="E11" s="18">
        <v>1600</v>
      </c>
      <c r="F11" s="19">
        <v>520</v>
      </c>
      <c r="G11" s="20">
        <f t="shared" si="0"/>
        <v>366</v>
      </c>
      <c r="H11" s="19">
        <v>9</v>
      </c>
      <c r="I11" s="21">
        <v>9980</v>
      </c>
      <c r="J11" s="20">
        <f t="shared" si="1"/>
        <v>7024</v>
      </c>
      <c r="K11" s="22">
        <f t="shared" si="2"/>
        <v>8990</v>
      </c>
      <c r="M11" s="3"/>
      <c r="N11" s="3"/>
      <c r="O11" s="3"/>
    </row>
    <row r="12" spans="1:15" ht="14.25">
      <c r="A12" s="15">
        <v>6</v>
      </c>
      <c r="B12" s="16" t="s">
        <v>19</v>
      </c>
      <c r="C12" s="17"/>
      <c r="D12" s="18">
        <v>8176</v>
      </c>
      <c r="E12" s="18">
        <v>8176</v>
      </c>
      <c r="F12" s="19">
        <v>2885</v>
      </c>
      <c r="G12" s="20">
        <f t="shared" si="0"/>
        <v>2030</v>
      </c>
      <c r="H12" s="19">
        <v>23</v>
      </c>
      <c r="I12" s="21">
        <v>8510</v>
      </c>
      <c r="J12" s="20">
        <f t="shared" si="1"/>
        <v>5989</v>
      </c>
      <c r="K12" s="22">
        <f t="shared" si="2"/>
        <v>16195</v>
      </c>
      <c r="M12" s="3"/>
      <c r="N12" s="3"/>
      <c r="O12" s="3"/>
    </row>
    <row r="13" spans="1:15" ht="14.25">
      <c r="A13" s="15">
        <v>7</v>
      </c>
      <c r="B13" s="16" t="s">
        <v>20</v>
      </c>
      <c r="C13" s="17"/>
      <c r="D13" s="18">
        <v>1800</v>
      </c>
      <c r="E13" s="18">
        <v>1800</v>
      </c>
      <c r="F13" s="19">
        <v>6150</v>
      </c>
      <c r="G13" s="20">
        <f t="shared" si="0"/>
        <v>4328</v>
      </c>
      <c r="H13" s="19">
        <v>38</v>
      </c>
      <c r="I13" s="21">
        <v>17380</v>
      </c>
      <c r="J13" s="20">
        <f t="shared" si="1"/>
        <v>12232</v>
      </c>
      <c r="K13" s="22">
        <f t="shared" si="2"/>
        <v>18360</v>
      </c>
      <c r="M13" s="3"/>
      <c r="N13" s="3"/>
      <c r="O13" s="3"/>
    </row>
    <row r="14" spans="1:15" ht="14.25">
      <c r="A14" s="15">
        <v>8</v>
      </c>
      <c r="B14" s="16" t="s">
        <v>21</v>
      </c>
      <c r="C14" s="17"/>
      <c r="D14" s="18">
        <v>2600</v>
      </c>
      <c r="E14" s="18">
        <v>2600</v>
      </c>
      <c r="F14" s="19">
        <v>6840</v>
      </c>
      <c r="G14" s="20">
        <f t="shared" si="0"/>
        <v>4814</v>
      </c>
      <c r="H14" s="19">
        <v>32</v>
      </c>
      <c r="I14" s="21">
        <v>6870</v>
      </c>
      <c r="J14" s="20">
        <f t="shared" si="1"/>
        <v>4835</v>
      </c>
      <c r="K14" s="22">
        <f>SUM(E14+G14+J14)</f>
        <v>12249</v>
      </c>
      <c r="M14" s="3"/>
      <c r="N14" s="3"/>
      <c r="O14" s="3"/>
    </row>
    <row r="15" spans="1:15" ht="14.25">
      <c r="A15" s="15">
        <v>9</v>
      </c>
      <c r="B15" s="16" t="s">
        <v>22</v>
      </c>
      <c r="C15" s="17"/>
      <c r="D15" s="18">
        <v>2590</v>
      </c>
      <c r="E15" s="18">
        <v>2590</v>
      </c>
      <c r="F15" s="19">
        <v>1060</v>
      </c>
      <c r="G15" s="20">
        <f t="shared" si="0"/>
        <v>746</v>
      </c>
      <c r="H15" s="19">
        <v>5</v>
      </c>
      <c r="I15" s="21">
        <v>2790</v>
      </c>
      <c r="J15" s="20">
        <f>ROUND(I15*$G$31,0)-1</f>
        <v>1963</v>
      </c>
      <c r="K15" s="22">
        <f>SUM(E15+G15+J15)</f>
        <v>5299</v>
      </c>
      <c r="M15" s="3"/>
      <c r="N15" s="3"/>
      <c r="O15" s="3"/>
    </row>
    <row r="16" spans="1:15" ht="14.25">
      <c r="A16" s="15">
        <v>10</v>
      </c>
      <c r="B16" s="16" t="s">
        <v>23</v>
      </c>
      <c r="C16" s="17"/>
      <c r="D16" s="18">
        <v>6330</v>
      </c>
      <c r="E16" s="18">
        <v>6330</v>
      </c>
      <c r="F16" s="19">
        <v>4528</v>
      </c>
      <c r="G16" s="20">
        <f t="shared" si="0"/>
        <v>3187</v>
      </c>
      <c r="H16" s="19">
        <v>7</v>
      </c>
      <c r="I16" s="21">
        <v>5252</v>
      </c>
      <c r="J16" s="20">
        <f t="shared" si="1"/>
        <v>3696</v>
      </c>
      <c r="K16" s="22">
        <f t="shared" si="2"/>
        <v>13213</v>
      </c>
      <c r="M16" s="3"/>
      <c r="N16" s="3"/>
      <c r="O16" s="3"/>
    </row>
    <row r="17" spans="1:15" ht="14.25">
      <c r="A17" s="15">
        <v>11</v>
      </c>
      <c r="B17" s="16" t="s">
        <v>24</v>
      </c>
      <c r="C17" s="17"/>
      <c r="D17" s="18">
        <v>520</v>
      </c>
      <c r="E17" s="18">
        <v>520</v>
      </c>
      <c r="F17" s="19">
        <v>1140</v>
      </c>
      <c r="G17" s="20">
        <f t="shared" si="0"/>
        <v>802</v>
      </c>
      <c r="H17" s="19">
        <v>7</v>
      </c>
      <c r="I17" s="21">
        <v>3940</v>
      </c>
      <c r="J17" s="20">
        <f t="shared" si="1"/>
        <v>2773</v>
      </c>
      <c r="K17" s="22">
        <f t="shared" si="2"/>
        <v>4095</v>
      </c>
      <c r="M17" s="3"/>
      <c r="N17" s="3"/>
      <c r="O17" s="3"/>
    </row>
    <row r="18" spans="1:15" ht="14.25">
      <c r="A18" s="15">
        <v>12</v>
      </c>
      <c r="B18" s="16" t="s">
        <v>25</v>
      </c>
      <c r="C18" s="17"/>
      <c r="D18" s="18">
        <v>3770</v>
      </c>
      <c r="E18" s="18">
        <v>3770</v>
      </c>
      <c r="F18" s="19">
        <v>5200</v>
      </c>
      <c r="G18" s="20">
        <f t="shared" si="0"/>
        <v>3660</v>
      </c>
      <c r="H18" s="19">
        <v>13</v>
      </c>
      <c r="I18" s="21">
        <v>5520</v>
      </c>
      <c r="J18" s="20">
        <f t="shared" si="1"/>
        <v>3885</v>
      </c>
      <c r="K18" s="22">
        <f t="shared" si="2"/>
        <v>11315</v>
      </c>
      <c r="M18" s="3"/>
      <c r="N18" s="3"/>
      <c r="O18" s="3"/>
    </row>
    <row r="19" spans="1:15" ht="14.25">
      <c r="A19" s="15">
        <v>13</v>
      </c>
      <c r="B19" s="16" t="s">
        <v>26</v>
      </c>
      <c r="C19" s="17"/>
      <c r="D19" s="18">
        <v>1490</v>
      </c>
      <c r="E19" s="18">
        <v>1490</v>
      </c>
      <c r="F19" s="19">
        <v>672</v>
      </c>
      <c r="G19" s="20">
        <f t="shared" si="0"/>
        <v>473</v>
      </c>
      <c r="H19" s="19">
        <v>5</v>
      </c>
      <c r="I19" s="21">
        <v>4960</v>
      </c>
      <c r="J19" s="20">
        <f t="shared" si="1"/>
        <v>3491</v>
      </c>
      <c r="K19" s="22">
        <f t="shared" si="2"/>
        <v>5454</v>
      </c>
      <c r="M19" s="3"/>
      <c r="N19" s="3"/>
      <c r="O19" s="3"/>
    </row>
    <row r="20" spans="1:15" ht="14.25">
      <c r="A20" s="15">
        <v>14</v>
      </c>
      <c r="B20" s="16" t="s">
        <v>27</v>
      </c>
      <c r="C20" s="17"/>
      <c r="D20" s="18">
        <v>4700</v>
      </c>
      <c r="E20" s="18">
        <v>4700</v>
      </c>
      <c r="F20" s="19">
        <v>0</v>
      </c>
      <c r="G20" s="20">
        <f t="shared" si="0"/>
        <v>0</v>
      </c>
      <c r="H20" s="19">
        <v>10</v>
      </c>
      <c r="I20" s="21">
        <v>13100</v>
      </c>
      <c r="J20" s="20">
        <f t="shared" si="1"/>
        <v>9220</v>
      </c>
      <c r="K20" s="22">
        <f t="shared" si="2"/>
        <v>13920</v>
      </c>
      <c r="M20" s="3"/>
      <c r="N20" s="3"/>
      <c r="O20" s="3"/>
    </row>
    <row r="21" spans="1:15" ht="14.25">
      <c r="A21" s="15">
        <v>15</v>
      </c>
      <c r="B21" s="16" t="s">
        <v>28</v>
      </c>
      <c r="C21" s="17"/>
      <c r="D21" s="18">
        <v>1200</v>
      </c>
      <c r="E21" s="18">
        <v>1200</v>
      </c>
      <c r="F21" s="19">
        <v>1436</v>
      </c>
      <c r="G21" s="20">
        <f t="shared" si="0"/>
        <v>1011</v>
      </c>
      <c r="H21" s="19">
        <v>8</v>
      </c>
      <c r="I21" s="21">
        <v>1929</v>
      </c>
      <c r="J21" s="20">
        <f t="shared" si="1"/>
        <v>1358</v>
      </c>
      <c r="K21" s="22">
        <f t="shared" si="2"/>
        <v>3569</v>
      </c>
      <c r="M21" s="3"/>
      <c r="N21" s="3"/>
      <c r="O21" s="3"/>
    </row>
    <row r="22" spans="1:15" ht="14.25">
      <c r="A22" s="15">
        <v>16</v>
      </c>
      <c r="B22" s="16" t="s">
        <v>29</v>
      </c>
      <c r="C22" s="17"/>
      <c r="D22" s="18">
        <v>7280</v>
      </c>
      <c r="E22" s="18">
        <v>7280</v>
      </c>
      <c r="F22" s="19">
        <v>8010</v>
      </c>
      <c r="G22" s="20">
        <f t="shared" si="0"/>
        <v>5637</v>
      </c>
      <c r="H22" s="19">
        <v>15</v>
      </c>
      <c r="I22" s="21">
        <v>11385</v>
      </c>
      <c r="J22" s="20">
        <f t="shared" si="1"/>
        <v>8013</v>
      </c>
      <c r="K22" s="22">
        <f t="shared" si="2"/>
        <v>20930</v>
      </c>
      <c r="M22" s="3"/>
      <c r="N22" s="3"/>
      <c r="O22" s="3"/>
    </row>
    <row r="23" spans="1:15" ht="14.25">
      <c r="A23" s="15">
        <v>17</v>
      </c>
      <c r="B23" s="16" t="s">
        <v>30</v>
      </c>
      <c r="C23" s="17"/>
      <c r="D23" s="18">
        <v>0</v>
      </c>
      <c r="E23" s="20">
        <v>0</v>
      </c>
      <c r="F23" s="19">
        <v>0</v>
      </c>
      <c r="G23" s="20">
        <f t="shared" si="0"/>
        <v>0</v>
      </c>
      <c r="H23" s="19">
        <v>0</v>
      </c>
      <c r="I23" s="21">
        <v>0</v>
      </c>
      <c r="J23" s="20">
        <f t="shared" si="1"/>
        <v>0</v>
      </c>
      <c r="K23" s="22">
        <f t="shared" si="2"/>
        <v>0</v>
      </c>
      <c r="M23" s="3"/>
      <c r="N23" s="3"/>
      <c r="O23" s="3"/>
    </row>
    <row r="24" spans="1:15" ht="14.25">
      <c r="A24" s="15">
        <v>18</v>
      </c>
      <c r="B24" s="16" t="s">
        <v>31</v>
      </c>
      <c r="C24" s="17"/>
      <c r="D24" s="18">
        <v>0</v>
      </c>
      <c r="E24" s="20">
        <v>0</v>
      </c>
      <c r="F24" s="19">
        <v>0</v>
      </c>
      <c r="G24" s="20">
        <f t="shared" si="0"/>
        <v>0</v>
      </c>
      <c r="H24" s="19">
        <v>0</v>
      </c>
      <c r="I24" s="21">
        <v>0</v>
      </c>
      <c r="J24" s="20">
        <f t="shared" si="1"/>
        <v>0</v>
      </c>
      <c r="K24" s="22">
        <f t="shared" si="2"/>
        <v>0</v>
      </c>
      <c r="M24" s="3"/>
      <c r="N24" s="3"/>
      <c r="O24" s="3"/>
    </row>
    <row r="25" spans="1:15" ht="10.5" customHeight="1">
      <c r="A25" s="15">
        <v>19</v>
      </c>
      <c r="B25" s="16" t="s">
        <v>32</v>
      </c>
      <c r="C25" s="17"/>
      <c r="D25" s="18">
        <v>1370</v>
      </c>
      <c r="E25" s="18">
        <v>1370</v>
      </c>
      <c r="F25" s="19">
        <v>1000</v>
      </c>
      <c r="G25" s="20">
        <f t="shared" si="0"/>
        <v>704</v>
      </c>
      <c r="H25" s="19">
        <v>6</v>
      </c>
      <c r="I25" s="21">
        <v>3260</v>
      </c>
      <c r="J25" s="20">
        <f t="shared" si="1"/>
        <v>2294</v>
      </c>
      <c r="K25" s="22">
        <f t="shared" si="2"/>
        <v>4368</v>
      </c>
      <c r="M25" s="3"/>
      <c r="N25" s="3"/>
      <c r="O25" s="3"/>
    </row>
    <row r="26" spans="1:15" ht="14.25">
      <c r="A26" s="15">
        <v>20</v>
      </c>
      <c r="B26" s="16" t="s">
        <v>33</v>
      </c>
      <c r="C26" s="17"/>
      <c r="D26" s="18">
        <v>2860</v>
      </c>
      <c r="E26" s="18">
        <v>2860</v>
      </c>
      <c r="F26" s="19">
        <v>655</v>
      </c>
      <c r="G26" s="20">
        <f t="shared" si="0"/>
        <v>461</v>
      </c>
      <c r="H26" s="19">
        <v>5</v>
      </c>
      <c r="I26" s="21">
        <v>1930</v>
      </c>
      <c r="J26" s="20">
        <f t="shared" si="1"/>
        <v>1358</v>
      </c>
      <c r="K26" s="22">
        <f t="shared" si="2"/>
        <v>4679</v>
      </c>
      <c r="M26" s="3"/>
      <c r="N26" s="3"/>
      <c r="O26" s="3"/>
    </row>
    <row r="27" spans="1:15" ht="15" thickBot="1">
      <c r="A27" s="24"/>
      <c r="B27" s="25" t="s">
        <v>34</v>
      </c>
      <c r="C27" s="26">
        <f aca="true" t="shared" si="3" ref="C27:I27">SUM(C7:C26)</f>
        <v>42369</v>
      </c>
      <c r="D27" s="27">
        <f t="shared" si="3"/>
        <v>56066</v>
      </c>
      <c r="E27" s="28">
        <f t="shared" si="3"/>
        <v>56066</v>
      </c>
      <c r="F27" s="29">
        <f t="shared" si="3"/>
        <v>49514</v>
      </c>
      <c r="G27" s="28">
        <f>SUM(G7:G26)</f>
        <v>34847</v>
      </c>
      <c r="H27" s="29">
        <f t="shared" si="3"/>
        <v>226</v>
      </c>
      <c r="I27" s="30">
        <f t="shared" si="3"/>
        <v>111628</v>
      </c>
      <c r="J27" s="31">
        <f>SUM(J7:J26)</f>
        <v>78563</v>
      </c>
      <c r="K27" s="32">
        <f>SUM(K7:K26)</f>
        <v>211845</v>
      </c>
      <c r="L27" s="33">
        <f>SUM(C27+E27+G27+J27)</f>
        <v>211845</v>
      </c>
      <c r="M27" s="3"/>
      <c r="N27" s="3"/>
      <c r="O27" s="3"/>
    </row>
    <row r="28" spans="2:15" ht="14.25">
      <c r="B28" s="34" t="s">
        <v>35</v>
      </c>
      <c r="C28" s="34"/>
      <c r="F28" s="44"/>
      <c r="G28" s="44"/>
      <c r="H28" s="44"/>
      <c r="I28" s="44"/>
      <c r="J28" s="35"/>
      <c r="K28" s="36"/>
      <c r="M28" s="3"/>
      <c r="N28" s="3"/>
      <c r="O28" s="3"/>
    </row>
    <row r="29" spans="4:15" ht="14.25">
      <c r="D29" s="3"/>
      <c r="F29" s="37"/>
      <c r="G29" s="37"/>
      <c r="H29" s="37"/>
      <c r="J29" s="36"/>
      <c r="K29" s="36"/>
      <c r="L29" s="3"/>
      <c r="M29" s="3"/>
      <c r="N29" s="3"/>
      <c r="O29" s="3"/>
    </row>
    <row r="30" spans="6:15" ht="14.25">
      <c r="F30" s="36"/>
      <c r="G30" s="36"/>
      <c r="I30" s="3"/>
      <c r="J30" s="38"/>
      <c r="K30" s="39"/>
      <c r="L30" s="3"/>
      <c r="M30" s="3"/>
      <c r="N30" s="3"/>
      <c r="O30" s="3"/>
    </row>
    <row r="31" spans="4:15" ht="14.25">
      <c r="D31" s="3"/>
      <c r="E31" s="3"/>
      <c r="F31" s="40">
        <v>0.7037807</v>
      </c>
      <c r="G31" s="40">
        <v>0.7037929</v>
      </c>
      <c r="H31" s="3"/>
      <c r="I31" s="3"/>
      <c r="J31" s="3"/>
      <c r="K31" s="3"/>
      <c r="L31" s="3"/>
      <c r="M31" s="3"/>
      <c r="N31" s="3"/>
      <c r="O31" s="3"/>
    </row>
    <row r="32" spans="4:15" ht="14.2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4:15" ht="14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4:15" ht="14.2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4:15" ht="14.2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4:15" ht="14.2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4:15" ht="14.2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4:15" ht="14.2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4:15" ht="14.2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4:15" ht="14.2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4:15" ht="14.2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4:15" ht="14.2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4:15" ht="14.2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4:15" ht="14.2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4:15" ht="14.2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4:15" ht="14.2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4:15" ht="14.2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4:15" ht="14.2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4:15" ht="14.2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4:15" ht="14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4:15" ht="14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ht="14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ht="14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ht="14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4:15" ht="14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4:15" ht="14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4:15" ht="14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4:15" ht="14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4:15" ht="14.2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4:15" ht="14.2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4:15" ht="14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4:15" ht="14.2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4:15" ht="14.2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4:15" ht="14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4:15" ht="14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4:15" ht="14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4:15" ht="14.2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4:15" ht="14.2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4:15" ht="14.2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4:15" ht="14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4:15" ht="14.2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4:15" ht="14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4:15" ht="14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4:15" ht="14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4:15" ht="14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4:15" ht="14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4:15" ht="14.2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4:15" ht="14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4:15" ht="14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4:15" ht="14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4:15" ht="14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4:15" ht="14.2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4:15" ht="14.2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4:15" ht="14.2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4:15" ht="14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4:15" ht="14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4:15" ht="14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4:15" ht="14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4:15" ht="14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5:15" ht="14.2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5:15" ht="14.2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5:15" ht="14.2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5:15" ht="14.2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5:15" ht="14.25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5:15" ht="14.25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5:15" ht="14.25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5:15" ht="14.25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5:15" ht="14.2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5:15" ht="14.25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5:15" ht="14.2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5:15" ht="14.25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5:15" ht="14.2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5:15" ht="14.25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5:15" ht="14.25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5:15" ht="14.25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5:15" ht="14.25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5:15" ht="14.25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5:15" ht="14.2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5:15" ht="14.2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5:15" ht="14.25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5:15" ht="14.25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5:15" ht="14.25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5:15" ht="14.25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5:15" ht="14.25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5:15" ht="14.25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5:15" ht="14.25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5:15" ht="14.25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5:15" ht="14.25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5:15" ht="14.25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5:15" ht="14.25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5:15" ht="14.25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5:15" ht="14.25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</sheetData>
  <sheetProtection/>
  <mergeCells count="12">
    <mergeCell ref="D5:E5"/>
    <mergeCell ref="F5:G5"/>
    <mergeCell ref="H5:J5"/>
    <mergeCell ref="F28:I28"/>
    <mergeCell ref="I1:K1"/>
    <mergeCell ref="I2:K2"/>
    <mergeCell ref="A3:K3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</dc:creator>
  <cp:keywords/>
  <dc:description/>
  <cp:lastModifiedBy>stefkak</cp:lastModifiedBy>
  <dcterms:created xsi:type="dcterms:W3CDTF">2009-03-12T14:12:32Z</dcterms:created>
  <dcterms:modified xsi:type="dcterms:W3CDTF">2009-03-18T10:21:47Z</dcterms:modified>
  <cp:category/>
  <cp:version/>
  <cp:contentType/>
  <cp:contentStatus/>
</cp:coreProperties>
</file>