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25" activeTab="0"/>
  </bookViews>
  <sheets>
    <sheet name="KOSZTORYS" sheetId="1" r:id="rId1"/>
  </sheets>
  <definedNames>
    <definedName name="_xlnm.Print_Area" localSheetId="0">'KOSZTORYS'!$A$1:$I$54</definedName>
  </definedNames>
  <calcPr fullCalcOnLoad="1"/>
</workbook>
</file>

<file path=xl/sharedStrings.xml><?xml version="1.0" encoding="utf-8"?>
<sst xmlns="http://schemas.openxmlformats.org/spreadsheetml/2006/main" count="211" uniqueCount="142">
  <si>
    <t>UWAGA:
W kosztorysach ofertowych zadania podana w kolumnie nr 7 -"krotność" ma jedynie charakter informacyjny.
Cena jednostkowa (kolumna 8) winna zawierać wszystkie koszty niezbędne  dla wykonania poszczególnych pozycji przedmiarowych (kolumna nr 6) wraz z uwzględnieniem krotności ich wykonania (kolumna nr 7)
Wartość netto należy wyliczyć jako iloczyn ilości i wartości jednostkowej 
(kolumna nr 9 = kolumna nr 6 x kolumna nr 8).</t>
  </si>
  <si>
    <t>słownie złotych: …………………………………………………………………………………………………………………………………………………</t>
  </si>
  <si>
    <t>RAZEM BRUTTO</t>
  </si>
  <si>
    <t>VAT (23%)</t>
  </si>
  <si>
    <t>RAZEM NETTO</t>
  </si>
  <si>
    <t>podsumowanie elementu</t>
  </si>
  <si>
    <t>m2</t>
  </si>
  <si>
    <t>KNNR 6/113/5</t>
  </si>
  <si>
    <t>m</t>
  </si>
  <si>
    <t xml:space="preserve">Podbudowy z mieszanek mineralno-bitumicznych, podbudowa asfaltowa, warstwa po zagęszczeniu 8·cm, grysowo-żwirowa  0/22 samochód 10-15·t (docelowo 7cm)
</t>
  </si>
  <si>
    <t>KNNR 6/110/3 (3)</t>
  </si>
  <si>
    <t/>
  </si>
  <si>
    <t>Element</t>
  </si>
  <si>
    <t>KNR 231/1004/7</t>
  </si>
  <si>
    <t>m3</t>
  </si>
  <si>
    <t>Wywóz materiałów ze scinki pobocza wraz z utylizacją - dodatek na każdy dalszy 1 km. 
/Nakład na nastepne 14 km/</t>
  </si>
  <si>
    <t>KNR 401/108/9 (kalkulacja własna)</t>
  </si>
  <si>
    <t>KNR 401/108/10 (kalkulacja własna)</t>
  </si>
  <si>
    <t>KNR 231/1402/5 (1)</t>
  </si>
  <si>
    <t>Pobocza</t>
  </si>
  <si>
    <t>KNNR 6/309/2 (2)</t>
  </si>
  <si>
    <t>Zjazdy</t>
  </si>
  <si>
    <t>Skropienie nawierzchni drogowej emulsją szybkorozkładową 0,5 kg/m2</t>
  </si>
  <si>
    <t>t</t>
  </si>
  <si>
    <t>Oczyszczenie nawierzchni drogowych, mechaniczne, nawierzchnia ulepszona (bitum)</t>
  </si>
  <si>
    <t>KNR 231/1004/6</t>
  </si>
  <si>
    <t>Jezdnia</t>
  </si>
  <si>
    <t>KNNR 6/113/2</t>
  </si>
  <si>
    <t>7.3</t>
  </si>
  <si>
    <t>7.2</t>
  </si>
  <si>
    <t>7.1</t>
  </si>
  <si>
    <t>7</t>
  </si>
  <si>
    <t>Nakłady uzupeł.do tab.0201-0213 za każde dalsze 0,5km odl.transportu ponad 1km samochodami samowył.5-10t po drogach utwardzonych.Grunt kat.III-IV(B.I.nr 8/96)  
/Łączny nakład na 14 km/</t>
  </si>
  <si>
    <t>3.2</t>
  </si>
  <si>
    <t>3.1</t>
  </si>
  <si>
    <t>3</t>
  </si>
  <si>
    <t>KNR AT-03 0101-02</t>
  </si>
  <si>
    <t>2.2</t>
  </si>
  <si>
    <t>2.1</t>
  </si>
  <si>
    <t>Roboty rozbiórkowe</t>
  </si>
  <si>
    <t>2</t>
  </si>
  <si>
    <t>km</t>
  </si>
  <si>
    <t>Roboty pomiarowe przy liniowych robotach ziemnych.Trasa dróg w terenie równinnym.</t>
  </si>
  <si>
    <t>KNR 2-010119-03-043</t>
  </si>
  <si>
    <t>1.1</t>
  </si>
  <si>
    <t>1</t>
  </si>
  <si>
    <t>[9=6*8]</t>
  </si>
  <si>
    <t>[8]</t>
  </si>
  <si>
    <t>[7]</t>
  </si>
  <si>
    <t>[6]</t>
  </si>
  <si>
    <t>[5]</t>
  </si>
  <si>
    <t>[4]</t>
  </si>
  <si>
    <t>[3]</t>
  </si>
  <si>
    <t>[2]</t>
  </si>
  <si>
    <t>[1]</t>
  </si>
  <si>
    <t>Wartość
netto</t>
  </si>
  <si>
    <t>Krotność</t>
  </si>
  <si>
    <t>Ilość</t>
  </si>
  <si>
    <t>Jednostka</t>
  </si>
  <si>
    <t>Opis</t>
  </si>
  <si>
    <t>Podstawa</t>
  </si>
  <si>
    <t>SST</t>
  </si>
  <si>
    <t>Numer</t>
  </si>
  <si>
    <t>remont podbudowy</t>
  </si>
  <si>
    <t>Podbudowy z kruszyw łamanych, warstwa górna, po zagęszczeniu 20·cm</t>
  </si>
  <si>
    <t>Roboty przygotowawcze</t>
  </si>
  <si>
    <t>Cięcie piłą nawierzchni bitumicznych na śr.gł. 6-10 cm</t>
  </si>
  <si>
    <t>D.05.03.11</t>
  </si>
  <si>
    <t>D.01.01.01</t>
  </si>
  <si>
    <t>D.01.02.04</t>
  </si>
  <si>
    <t>D.04.03.01</t>
  </si>
  <si>
    <t>D.05.03.16</t>
  </si>
  <si>
    <t>KNNR 6/308/1(4)</t>
  </si>
  <si>
    <t>D.05.03.13</t>
  </si>
  <si>
    <t>2.3</t>
  </si>
  <si>
    <t>2.4</t>
  </si>
  <si>
    <t>D.04.07.01</t>
  </si>
  <si>
    <t>D.04.04.02</t>
  </si>
  <si>
    <t>D.05.03.26</t>
  </si>
  <si>
    <t>Kalkulacja własna</t>
  </si>
  <si>
    <t>Ułożenie geosiatki typu nie gorszego niż HaTelit jako zabezpieczenie nawierzchni przed spękaniami odbitymi</t>
  </si>
  <si>
    <t>5</t>
  </si>
  <si>
    <t>6</t>
  </si>
  <si>
    <t>D.06.01.02</t>
  </si>
  <si>
    <t>Ścinanie poboczy mechanicznie, grubości do 10·cm - nakłady podstawowe 
Łączny nakład na 15 cm grubości</t>
  </si>
  <si>
    <t>Wywóz materiałów ze scinki pobocza wraz z utylizacją</t>
  </si>
  <si>
    <t>D.05.03.15</t>
  </si>
  <si>
    <t>D.06.01.03</t>
  </si>
  <si>
    <t>3.3</t>
  </si>
  <si>
    <t>D.02.00.01</t>
  </si>
  <si>
    <t>(AW) AW0</t>
  </si>
  <si>
    <t>Utylizacja i koszty składowania ziemi i gruzu</t>
  </si>
  <si>
    <t>5.1</t>
  </si>
  <si>
    <t>6.1</t>
  </si>
  <si>
    <t>D.06.01.01</t>
  </si>
  <si>
    <t>KNR 201/520/1</t>
  </si>
  <si>
    <t xml:space="preserve">Umocnienie ścian rowu płytami prefabrykowanymi ażurowymi typu "Krata" </t>
  </si>
  <si>
    <t>Powierzchniowe utrwalenie - dwukrotne</t>
  </si>
  <si>
    <t xml:space="preserve">Wyrównanie istniejącej podbudowy mieszanką mineralno-bitumiczną, mieszanka asfaltowa, wbudowanie mechaniczne, grysowo-żwirowa 0/16 samochód 10-15·t - średnio 4 cm na 1m2                                                                                           (Warstwa wiążąca AC16W - PMB 25/55-60) </t>
  </si>
  <si>
    <t>Nawierzchnie z mieszanek mineralno-bitumicznych (warstwa ścieralna), mieszanka asfaltowa 0/11, grubość po zagęszczeniu 4·cm, masa grysowa, samochód 5-10·t                                                (Warstwa ścieralna AC11S - PMB 45/80-55)</t>
  </si>
  <si>
    <t>4.1</t>
  </si>
  <si>
    <t>4.2</t>
  </si>
  <si>
    <t>4.3</t>
  </si>
  <si>
    <t>4.4</t>
  </si>
  <si>
    <t>4</t>
  </si>
  <si>
    <t xml:space="preserve">Frezowanie nawierzchni bitumicznej o śr. gr.2 cm. </t>
  </si>
  <si>
    <t>Wywiezienie gruzu z terenu rozbiórki przy mechanicznym załadowaniu i wyładowaniu na plac składowy wskazany przez Inwestora. Transport samochodem samowyładowczym na odległość 1 km</t>
  </si>
  <si>
    <t>Wywiezienie gruzu z terenu rozbiórki przy mechanicznym załadunku i wyładunku na plac wskazany przez Inwestora. Nakłady uzupełniające na każdy dalszy rozpoczęty km odl.transportu ponad 1 km  /Łączny nakład na 19 km/</t>
  </si>
  <si>
    <t>KNR AT-03 0102-01</t>
  </si>
  <si>
    <t>KNR 4-04 1103-04-060</t>
  </si>
  <si>
    <t>KNR 4-04 1103-05-060</t>
  </si>
  <si>
    <t>KNR 2-01 0214-0401-060</t>
  </si>
  <si>
    <t>KNR 2-01 201/2</t>
  </si>
  <si>
    <t>mb</t>
  </si>
  <si>
    <t>5.2</t>
  </si>
  <si>
    <t>5.3</t>
  </si>
  <si>
    <t xml:space="preserve">Odtworzenie rowów z wyprofilowaniem dna i skarp - roboty ziemne koparkani przedsiębiernymi z transportem urobku samochodami samowyładowczymi do 1km, koparka 0,15m3, grunt kategori III </t>
  </si>
  <si>
    <t>Nawierzchnie z mieszanek mineralno-bitumicznych (warstwa ścieralna), mieszanka asfaltowa 0/11, grubość po zagęszczeniu 5·cm, masa grysowa, samochód 5-10·t</t>
  </si>
  <si>
    <t>3.4</t>
  </si>
  <si>
    <t>Umocnienie ścian rowu płytami betonowymi  50x50x8</t>
  </si>
  <si>
    <t>4.5</t>
  </si>
  <si>
    <t>D.05.03.23</t>
  </si>
  <si>
    <t>KNR 231/1206/2</t>
  </si>
  <si>
    <t>Przełożenie koski kostki betonowej, na podsypce piaskowej z wypełnieniem spoin zaprawą cementową ( 30% materiał z odzysku + 70 % materiał nowy)</t>
  </si>
  <si>
    <t>D.08.01.01</t>
  </si>
  <si>
    <t>KNR 6 403/3</t>
  </si>
  <si>
    <t>Krawężniki betonowe o wymiarach 15x22 na ławie betonowej z oporem F=0,08 m2, podsypce cementowo - piaskowej</t>
  </si>
  <si>
    <t>6.2</t>
  </si>
  <si>
    <t>6.3</t>
  </si>
  <si>
    <t>3.5</t>
  </si>
  <si>
    <t>6.4</t>
  </si>
  <si>
    <t>6.5</t>
  </si>
  <si>
    <t>Cena                             jednostkowa 
(z krotnością)</t>
  </si>
  <si>
    <t>3.6</t>
  </si>
  <si>
    <t>D.08.06.02</t>
  </si>
  <si>
    <t>KNR 231/1404/2</t>
  </si>
  <si>
    <t>Oczyszczenie/udrożnienie przepustów pod zjazdami z namułu</t>
  </si>
  <si>
    <t>Elementy odwodnienia - rowy, przepusty</t>
  </si>
  <si>
    <t>„PRZEBUDOWA DROGI POWIATOWEJ 2628 S ZEBRZYDOWICE – KOŃCZYCE MAŁE                                                                             (UL. GRANICZNA W KOŃCZYCACH MAŁYCH) na odcinku ok. 0,5 km”.</t>
  </si>
  <si>
    <t>Podbudowy z kruszyw łamanych tłuczeń 0/31,5,                              - warstwa dolna, po zagęszczeniu 10·cm - 490 m2,                              - warstwa górna, po zagęszczeniu 10·cm - 490 m2</t>
  </si>
  <si>
    <t>KOSZTORYS OFERTOWY</t>
  </si>
  <si>
    <r>
      <rPr>
        <b/>
        <sz val="10"/>
        <color indexed="8"/>
        <rFont val="Arial"/>
        <family val="2"/>
      </rPr>
      <t>Zał. Nr …. do OFERTY</t>
    </r>
    <r>
      <rPr>
        <sz val="10"/>
        <color indexed="8"/>
        <rFont val="Arial"/>
        <family val="2"/>
      </rPr>
      <t xml:space="preserve">
Zał. Nr ….. do SWZ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</si>
</sst>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?\ _z_ł_-;_-@_-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8"/>
      <name val="Czcionka tekstu podstawowego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49" fontId="6" fillId="33" borderId="10" xfId="0" applyNumberFormat="1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11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 vertical="top"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2" fontId="1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9" fontId="11" fillId="33" borderId="10" xfId="0" applyNumberFormat="1" applyFont="1" applyFill="1" applyBorder="1" applyAlignment="1">
      <alignment vertical="top" wrapText="1"/>
    </xf>
    <xf numFmtId="0" fontId="11" fillId="33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4" fillId="0" borderId="11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165" fontId="6" fillId="0" borderId="10" xfId="0" applyNumberFormat="1" applyFont="1" applyFill="1" applyBorder="1" applyAlignment="1">
      <alignment horizontal="center" vertical="center"/>
    </xf>
    <xf numFmtId="0" fontId="4" fillId="0" borderId="10" xfId="52" applyFont="1" applyFill="1" applyBorder="1" applyAlignment="1">
      <alignment vertical="top" wrapText="1"/>
      <protection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165" fontId="4" fillId="34" borderId="10" xfId="0" applyNumberFormat="1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left" vertical="center"/>
    </xf>
    <xf numFmtId="171" fontId="4" fillId="0" borderId="10" xfId="0" applyNumberFormat="1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165" fontId="13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9" fontId="6" fillId="0" borderId="13" xfId="0" applyNumberFormat="1" applyFont="1" applyFill="1" applyBorder="1" applyAlignment="1">
      <alignment horizontal="right" vertical="top" wrapText="1"/>
    </xf>
    <xf numFmtId="49" fontId="6" fillId="0" borderId="14" xfId="0" applyNumberFormat="1" applyFont="1" applyFill="1" applyBorder="1" applyAlignment="1">
      <alignment horizontal="right" vertical="top" wrapText="1"/>
    </xf>
    <xf numFmtId="49" fontId="6" fillId="0" borderId="15" xfId="0" applyNumberFormat="1" applyFont="1" applyFill="1" applyBorder="1" applyAlignment="1">
      <alignment horizontal="right" vertical="top" wrapText="1"/>
    </xf>
    <xf numFmtId="165" fontId="5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49" fontId="6" fillId="0" borderId="16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view="pageBreakPreview" zoomScale="115" zoomScaleNormal="130" zoomScaleSheetLayoutView="115" zoomScalePageLayoutView="0" workbookViewId="0" topLeftCell="A1">
      <selection activeCell="A2" sqref="A2:I2"/>
    </sheetView>
  </sheetViews>
  <sheetFormatPr defaultColWidth="8.796875" defaultRowHeight="5.25" customHeight="1"/>
  <cols>
    <col min="1" max="1" width="4.3984375" style="2" customWidth="1"/>
    <col min="2" max="2" width="12.19921875" style="2" customWidth="1"/>
    <col min="3" max="3" width="14.69921875" style="2" customWidth="1"/>
    <col min="4" max="4" width="39.5" style="2" customWidth="1"/>
    <col min="5" max="5" width="3" style="2" bestFit="1" customWidth="1"/>
    <col min="6" max="6" width="8.5" style="2" bestFit="1" customWidth="1"/>
    <col min="7" max="7" width="6.59765625" style="2" bestFit="1" customWidth="1"/>
    <col min="8" max="8" width="8.59765625" style="2" bestFit="1" customWidth="1"/>
    <col min="9" max="9" width="13.5" style="2" customWidth="1"/>
    <col min="10" max="10" width="14.8984375" style="2" customWidth="1"/>
    <col min="11" max="11" width="9" style="2" customWidth="1"/>
    <col min="12" max="16" width="13.8984375" style="2" customWidth="1"/>
    <col min="17" max="16384" width="9" style="2" customWidth="1"/>
  </cols>
  <sheetData>
    <row r="1" spans="1:10" ht="28.5" customHeight="1">
      <c r="A1"/>
      <c r="B1"/>
      <c r="C1"/>
      <c r="D1"/>
      <c r="E1"/>
      <c r="F1"/>
      <c r="G1"/>
      <c r="H1" s="66" t="s">
        <v>141</v>
      </c>
      <c r="I1" s="67"/>
      <c r="J1"/>
    </row>
    <row r="2" spans="1:10" ht="15.75">
      <c r="A2" s="62" t="s">
        <v>140</v>
      </c>
      <c r="B2" s="62"/>
      <c r="C2" s="62"/>
      <c r="D2" s="62"/>
      <c r="E2" s="62"/>
      <c r="F2" s="62"/>
      <c r="G2" s="62"/>
      <c r="H2" s="62"/>
      <c r="I2" s="62"/>
      <c r="J2"/>
    </row>
    <row r="3" spans="1:9" ht="12.75">
      <c r="A3" s="63"/>
      <c r="B3" s="63"/>
      <c r="C3" s="63"/>
      <c r="D3" s="63"/>
      <c r="E3" s="63"/>
      <c r="F3" s="63"/>
      <c r="G3" s="63"/>
      <c r="H3" s="63"/>
      <c r="I3" s="63"/>
    </row>
    <row r="4" spans="1:9" ht="28.5" customHeight="1">
      <c r="A4" s="64" t="s">
        <v>138</v>
      </c>
      <c r="B4" s="64"/>
      <c r="C4" s="64"/>
      <c r="D4" s="64"/>
      <c r="E4" s="64"/>
      <c r="F4" s="64"/>
      <c r="G4" s="64"/>
      <c r="H4" s="64"/>
      <c r="I4" s="64"/>
    </row>
    <row r="5" spans="1:9" ht="12.75">
      <c r="A5" s="65"/>
      <c r="B5" s="65"/>
      <c r="C5" s="65"/>
      <c r="D5" s="65"/>
      <c r="E5" s="65"/>
      <c r="F5" s="65"/>
      <c r="G5" s="65"/>
      <c r="H5" s="65"/>
      <c r="I5" s="65"/>
    </row>
    <row r="6" spans="1:10" ht="81.75" customHeight="1">
      <c r="A6" s="3" t="s">
        <v>62</v>
      </c>
      <c r="B6" s="4" t="s">
        <v>61</v>
      </c>
      <c r="C6" s="4" t="s">
        <v>60</v>
      </c>
      <c r="D6" s="4" t="s">
        <v>59</v>
      </c>
      <c r="E6" s="3" t="s">
        <v>58</v>
      </c>
      <c r="F6" s="3" t="s">
        <v>57</v>
      </c>
      <c r="G6" s="3" t="s">
        <v>56</v>
      </c>
      <c r="H6" s="3" t="s">
        <v>132</v>
      </c>
      <c r="I6" s="3" t="s">
        <v>55</v>
      </c>
      <c r="J6" s="5"/>
    </row>
    <row r="7" spans="1:10" ht="12.75">
      <c r="A7" s="6" t="s">
        <v>54</v>
      </c>
      <c r="B7" s="6" t="s">
        <v>53</v>
      </c>
      <c r="C7" s="6" t="s">
        <v>52</v>
      </c>
      <c r="D7" s="6" t="s">
        <v>51</v>
      </c>
      <c r="E7" s="7" t="s">
        <v>50</v>
      </c>
      <c r="F7" s="6" t="s">
        <v>49</v>
      </c>
      <c r="G7" s="6" t="s">
        <v>48</v>
      </c>
      <c r="H7" s="6" t="s">
        <v>47</v>
      </c>
      <c r="I7" s="6" t="s">
        <v>46</v>
      </c>
      <c r="J7" s="8"/>
    </row>
    <row r="8" spans="1:10" s="13" customFormat="1" ht="12.75">
      <c r="A8" s="9" t="s">
        <v>45</v>
      </c>
      <c r="B8" s="9"/>
      <c r="C8" s="10" t="s">
        <v>12</v>
      </c>
      <c r="D8" s="10" t="s">
        <v>65</v>
      </c>
      <c r="E8" s="11"/>
      <c r="F8" s="11"/>
      <c r="G8" s="11"/>
      <c r="H8" s="11"/>
      <c r="I8" s="11"/>
      <c r="J8" s="12"/>
    </row>
    <row r="9" spans="1:10" s="30" customFormat="1" ht="22.5">
      <c r="A9" s="25" t="s">
        <v>44</v>
      </c>
      <c r="B9" s="26" t="s">
        <v>68</v>
      </c>
      <c r="C9" s="18" t="s">
        <v>43</v>
      </c>
      <c r="D9" s="18" t="s">
        <v>42</v>
      </c>
      <c r="E9" s="27" t="s">
        <v>41</v>
      </c>
      <c r="F9" s="43">
        <v>0.49</v>
      </c>
      <c r="G9" s="28">
        <v>1</v>
      </c>
      <c r="H9" s="28"/>
      <c r="I9" s="28">
        <f>ROUND(F9*H9,2)</f>
        <v>0</v>
      </c>
      <c r="J9" s="29"/>
    </row>
    <row r="10" spans="1:10" s="30" customFormat="1" ht="12.75" customHeight="1">
      <c r="A10" s="58" t="s">
        <v>5</v>
      </c>
      <c r="B10" s="59"/>
      <c r="C10" s="59"/>
      <c r="D10" s="59"/>
      <c r="E10" s="59"/>
      <c r="F10" s="59"/>
      <c r="G10" s="59"/>
      <c r="H10" s="60"/>
      <c r="I10" s="31">
        <f>SUM(I9)</f>
        <v>0</v>
      </c>
      <c r="J10" s="29"/>
    </row>
    <row r="11" spans="1:10" s="13" customFormat="1" ht="12.75">
      <c r="A11" s="21" t="s">
        <v>40</v>
      </c>
      <c r="B11" s="21"/>
      <c r="C11" s="14" t="s">
        <v>12</v>
      </c>
      <c r="D11" s="14" t="s">
        <v>39</v>
      </c>
      <c r="E11" s="14"/>
      <c r="F11" s="15"/>
      <c r="G11" s="15"/>
      <c r="H11" s="22"/>
      <c r="I11" s="22"/>
      <c r="J11" s="12"/>
    </row>
    <row r="12" spans="1:10" s="30" customFormat="1" ht="12.75">
      <c r="A12" s="25" t="s">
        <v>38</v>
      </c>
      <c r="B12" s="26" t="s">
        <v>67</v>
      </c>
      <c r="C12" s="32" t="s">
        <v>108</v>
      </c>
      <c r="D12" s="32" t="s">
        <v>105</v>
      </c>
      <c r="E12" s="27" t="s">
        <v>6</v>
      </c>
      <c r="F12" s="28">
        <v>2000</v>
      </c>
      <c r="G12" s="28">
        <v>1</v>
      </c>
      <c r="H12" s="27"/>
      <c r="I12" s="28">
        <f>ROUND(F12*H12,2)</f>
        <v>0</v>
      </c>
      <c r="J12" s="29"/>
    </row>
    <row r="13" spans="1:10" s="30" customFormat="1" ht="12.75">
      <c r="A13" s="25" t="s">
        <v>37</v>
      </c>
      <c r="B13" s="26" t="s">
        <v>69</v>
      </c>
      <c r="C13" s="18" t="s">
        <v>36</v>
      </c>
      <c r="D13" s="18" t="s">
        <v>66</v>
      </c>
      <c r="E13" s="28" t="s">
        <v>8</v>
      </c>
      <c r="F13" s="28">
        <v>10</v>
      </c>
      <c r="G13" s="28">
        <v>1</v>
      </c>
      <c r="H13" s="27"/>
      <c r="I13" s="28">
        <f>ROUND(F13*H13,2)</f>
        <v>0</v>
      </c>
      <c r="J13" s="29"/>
    </row>
    <row r="14" spans="1:10" s="30" customFormat="1" ht="45">
      <c r="A14" s="25" t="s">
        <v>74</v>
      </c>
      <c r="B14" s="26" t="s">
        <v>69</v>
      </c>
      <c r="C14" s="18" t="s">
        <v>109</v>
      </c>
      <c r="D14" s="18" t="s">
        <v>106</v>
      </c>
      <c r="E14" s="27" t="s">
        <v>14</v>
      </c>
      <c r="F14" s="28">
        <v>40</v>
      </c>
      <c r="G14" s="28">
        <v>1</v>
      </c>
      <c r="H14" s="27"/>
      <c r="I14" s="28">
        <f>ROUND(F14*H14,2)</f>
        <v>0</v>
      </c>
      <c r="J14" s="29"/>
    </row>
    <row r="15" spans="1:10" s="30" customFormat="1" ht="45">
      <c r="A15" s="25" t="s">
        <v>75</v>
      </c>
      <c r="B15" s="26" t="s">
        <v>69</v>
      </c>
      <c r="C15" s="18" t="s">
        <v>110</v>
      </c>
      <c r="D15" s="18" t="s">
        <v>107</v>
      </c>
      <c r="E15" s="27" t="s">
        <v>14</v>
      </c>
      <c r="F15" s="28">
        <v>40</v>
      </c>
      <c r="G15" s="28">
        <v>19</v>
      </c>
      <c r="H15" s="27"/>
      <c r="I15" s="28">
        <f>ROUND(F15*H15,2)</f>
        <v>0</v>
      </c>
      <c r="J15" s="29"/>
    </row>
    <row r="16" spans="1:10" s="30" customFormat="1" ht="12.75" customHeight="1">
      <c r="A16" s="58" t="s">
        <v>5</v>
      </c>
      <c r="B16" s="59"/>
      <c r="C16" s="59"/>
      <c r="D16" s="59"/>
      <c r="E16" s="59"/>
      <c r="F16" s="59"/>
      <c r="G16" s="59"/>
      <c r="H16" s="60"/>
      <c r="I16" s="31">
        <f>SUM(I12:I15)</f>
        <v>0</v>
      </c>
      <c r="J16" s="29"/>
    </row>
    <row r="17" spans="1:10" ht="12.75">
      <c r="A17" s="21" t="s">
        <v>35</v>
      </c>
      <c r="B17" s="21"/>
      <c r="C17" s="14" t="s">
        <v>12</v>
      </c>
      <c r="D17" s="14" t="s">
        <v>137</v>
      </c>
      <c r="E17" s="22" t="s">
        <v>11</v>
      </c>
      <c r="F17" s="22" t="s">
        <v>11</v>
      </c>
      <c r="G17" s="22" t="s">
        <v>11</v>
      </c>
      <c r="H17" s="22" t="s">
        <v>11</v>
      </c>
      <c r="I17" s="16"/>
      <c r="J17" s="17" t="s">
        <v>11</v>
      </c>
    </row>
    <row r="18" spans="1:10" s="33" customFormat="1" ht="45">
      <c r="A18" s="25" t="s">
        <v>34</v>
      </c>
      <c r="B18" s="26" t="s">
        <v>87</v>
      </c>
      <c r="C18" s="18" t="s">
        <v>112</v>
      </c>
      <c r="D18" s="18" t="s">
        <v>116</v>
      </c>
      <c r="E18" s="27" t="s">
        <v>14</v>
      </c>
      <c r="F18" s="28">
        <v>96</v>
      </c>
      <c r="G18" s="28">
        <v>1</v>
      </c>
      <c r="H18" s="28"/>
      <c r="I18" s="28">
        <f>ROUND(F18*H18,2)</f>
        <v>0</v>
      </c>
      <c r="J18" s="23"/>
    </row>
    <row r="19" spans="1:10" s="33" customFormat="1" ht="45">
      <c r="A19" s="25" t="s">
        <v>33</v>
      </c>
      <c r="B19" s="26" t="s">
        <v>87</v>
      </c>
      <c r="C19" s="18" t="s">
        <v>111</v>
      </c>
      <c r="D19" s="18" t="s">
        <v>32</v>
      </c>
      <c r="E19" s="27" t="s">
        <v>14</v>
      </c>
      <c r="F19" s="28">
        <v>96</v>
      </c>
      <c r="G19" s="28">
        <v>28</v>
      </c>
      <c r="H19" s="28"/>
      <c r="I19" s="28">
        <f>ROUND(F19*H19,2)</f>
        <v>0</v>
      </c>
      <c r="J19" s="23"/>
    </row>
    <row r="20" spans="1:10" s="33" customFormat="1" ht="12.75">
      <c r="A20" s="25" t="s">
        <v>88</v>
      </c>
      <c r="B20" s="25" t="s">
        <v>89</v>
      </c>
      <c r="C20" s="18" t="s">
        <v>90</v>
      </c>
      <c r="D20" s="18" t="s">
        <v>91</v>
      </c>
      <c r="E20" s="27" t="s">
        <v>14</v>
      </c>
      <c r="F20" s="28">
        <v>96</v>
      </c>
      <c r="G20" s="28">
        <v>1</v>
      </c>
      <c r="H20" s="28"/>
      <c r="I20" s="28">
        <f>ROUND(F20*H20,2)</f>
        <v>0</v>
      </c>
      <c r="J20" s="23"/>
    </row>
    <row r="21" spans="1:10" s="33" customFormat="1" ht="12.75">
      <c r="A21" s="25" t="s">
        <v>118</v>
      </c>
      <c r="B21" s="26" t="s">
        <v>94</v>
      </c>
      <c r="C21" s="18" t="s">
        <v>95</v>
      </c>
      <c r="D21" s="18" t="s">
        <v>119</v>
      </c>
      <c r="E21" s="27" t="s">
        <v>6</v>
      </c>
      <c r="F21" s="28">
        <v>100</v>
      </c>
      <c r="G21" s="28">
        <v>1</v>
      </c>
      <c r="H21" s="28"/>
      <c r="I21" s="28">
        <f>ROUND(F21*H21,2)</f>
        <v>0</v>
      </c>
      <c r="J21" s="23"/>
    </row>
    <row r="22" spans="1:10" s="33" customFormat="1" ht="22.5">
      <c r="A22" s="25" t="s">
        <v>129</v>
      </c>
      <c r="B22" s="26" t="s">
        <v>94</v>
      </c>
      <c r="C22" s="18" t="s">
        <v>95</v>
      </c>
      <c r="D22" s="18" t="s">
        <v>96</v>
      </c>
      <c r="E22" s="27" t="s">
        <v>6</v>
      </c>
      <c r="F22" s="28">
        <v>100</v>
      </c>
      <c r="G22" s="28">
        <v>1</v>
      </c>
      <c r="H22" s="28"/>
      <c r="I22" s="28">
        <f>ROUND(F22*H22,2)</f>
        <v>0</v>
      </c>
      <c r="J22" s="23"/>
    </row>
    <row r="23" spans="1:10" s="33" customFormat="1" ht="12.75">
      <c r="A23" s="25" t="s">
        <v>133</v>
      </c>
      <c r="B23" s="46" t="s">
        <v>134</v>
      </c>
      <c r="C23" s="47" t="s">
        <v>135</v>
      </c>
      <c r="D23" s="47" t="s">
        <v>136</v>
      </c>
      <c r="E23" s="45" t="s">
        <v>113</v>
      </c>
      <c r="F23" s="28">
        <v>75</v>
      </c>
      <c r="G23" s="28">
        <v>1</v>
      </c>
      <c r="H23" s="28"/>
      <c r="I23" s="28">
        <f>ROUND(F23*H23,2)</f>
        <v>0</v>
      </c>
      <c r="J23" s="23"/>
    </row>
    <row r="24" spans="1:10" s="33" customFormat="1" ht="12.75" customHeight="1">
      <c r="A24" s="58" t="s">
        <v>5</v>
      </c>
      <c r="B24" s="59"/>
      <c r="C24" s="59"/>
      <c r="D24" s="59"/>
      <c r="E24" s="59"/>
      <c r="F24" s="59"/>
      <c r="G24" s="59"/>
      <c r="H24" s="60"/>
      <c r="I24" s="31">
        <f>SUM(I18:I23)</f>
        <v>0</v>
      </c>
      <c r="J24" s="34"/>
    </row>
    <row r="25" spans="1:9" ht="12.75">
      <c r="A25" s="21" t="s">
        <v>104</v>
      </c>
      <c r="B25" s="21"/>
      <c r="C25" s="14" t="s">
        <v>12</v>
      </c>
      <c r="D25" s="14" t="s">
        <v>26</v>
      </c>
      <c r="E25" s="22" t="s">
        <v>11</v>
      </c>
      <c r="F25" s="22" t="s">
        <v>11</v>
      </c>
      <c r="G25" s="22" t="s">
        <v>11</v>
      </c>
      <c r="H25" s="22" t="s">
        <v>11</v>
      </c>
      <c r="I25" s="22" t="s">
        <v>11</v>
      </c>
    </row>
    <row r="26" spans="1:9" s="33" customFormat="1" ht="22.5">
      <c r="A26" s="25" t="s">
        <v>100</v>
      </c>
      <c r="B26" s="25" t="s">
        <v>70</v>
      </c>
      <c r="C26" s="18" t="s">
        <v>25</v>
      </c>
      <c r="D26" s="18" t="s">
        <v>24</v>
      </c>
      <c r="E26" s="27" t="s">
        <v>6</v>
      </c>
      <c r="F26" s="44">
        <v>2030</v>
      </c>
      <c r="G26" s="28">
        <v>1</v>
      </c>
      <c r="H26" s="28"/>
      <c r="I26" s="28">
        <f>ROUND(F26*H26,2)</f>
        <v>0</v>
      </c>
    </row>
    <row r="27" spans="1:9" s="33" customFormat="1" ht="22.5">
      <c r="A27" s="25" t="s">
        <v>101</v>
      </c>
      <c r="B27" s="25" t="s">
        <v>70</v>
      </c>
      <c r="C27" s="18" t="s">
        <v>13</v>
      </c>
      <c r="D27" s="18" t="s">
        <v>22</v>
      </c>
      <c r="E27" s="27" t="s">
        <v>6</v>
      </c>
      <c r="F27" s="44">
        <v>2030</v>
      </c>
      <c r="G27" s="28">
        <v>1</v>
      </c>
      <c r="H27" s="28"/>
      <c r="I27" s="28">
        <f>ROUND(F27*H27,2)</f>
        <v>0</v>
      </c>
    </row>
    <row r="28" spans="1:9" s="33" customFormat="1" ht="56.25">
      <c r="A28" s="25" t="s">
        <v>102</v>
      </c>
      <c r="B28" s="25" t="s">
        <v>71</v>
      </c>
      <c r="C28" s="18" t="s">
        <v>72</v>
      </c>
      <c r="D28" s="18" t="s">
        <v>98</v>
      </c>
      <c r="E28" s="27" t="s">
        <v>6</v>
      </c>
      <c r="F28" s="44">
        <v>2030</v>
      </c>
      <c r="G28" s="28">
        <v>1</v>
      </c>
      <c r="H28" s="28"/>
      <c r="I28" s="28">
        <f>ROUND(F28*H28,2)</f>
        <v>0</v>
      </c>
    </row>
    <row r="29" spans="1:9" s="33" customFormat="1" ht="22.5">
      <c r="A29" s="25" t="s">
        <v>103</v>
      </c>
      <c r="B29" s="25" t="s">
        <v>70</v>
      </c>
      <c r="C29" s="18" t="s">
        <v>13</v>
      </c>
      <c r="D29" s="18" t="s">
        <v>22</v>
      </c>
      <c r="E29" s="27" t="s">
        <v>6</v>
      </c>
      <c r="F29" s="28">
        <v>2000</v>
      </c>
      <c r="G29" s="28">
        <v>1</v>
      </c>
      <c r="H29" s="28"/>
      <c r="I29" s="28">
        <f>ROUND(F29*H29,2)</f>
        <v>0</v>
      </c>
    </row>
    <row r="30" spans="1:9" s="33" customFormat="1" ht="45">
      <c r="A30" s="25" t="s">
        <v>120</v>
      </c>
      <c r="B30" s="25" t="s">
        <v>73</v>
      </c>
      <c r="C30" s="18" t="s">
        <v>20</v>
      </c>
      <c r="D30" s="18" t="s">
        <v>99</v>
      </c>
      <c r="E30" s="27" t="s">
        <v>6</v>
      </c>
      <c r="F30" s="28">
        <v>2000</v>
      </c>
      <c r="G30" s="28">
        <v>1</v>
      </c>
      <c r="H30" s="40"/>
      <c r="I30" s="28">
        <f>ROUND(F30*H30,2)</f>
        <v>0</v>
      </c>
    </row>
    <row r="31" spans="1:9" s="33" customFormat="1" ht="12.75" customHeight="1">
      <c r="A31" s="58" t="s">
        <v>5</v>
      </c>
      <c r="B31" s="59"/>
      <c r="C31" s="59"/>
      <c r="D31" s="59"/>
      <c r="E31" s="59"/>
      <c r="F31" s="59"/>
      <c r="G31" s="59"/>
      <c r="H31" s="60"/>
      <c r="I31" s="31">
        <f>SUM(I26:I30)</f>
        <v>0</v>
      </c>
    </row>
    <row r="32" spans="1:9" ht="12.75">
      <c r="A32" s="21" t="s">
        <v>81</v>
      </c>
      <c r="B32" s="21"/>
      <c r="C32" s="14" t="s">
        <v>12</v>
      </c>
      <c r="D32" s="14" t="s">
        <v>21</v>
      </c>
      <c r="E32" s="22" t="s">
        <v>11</v>
      </c>
      <c r="F32" s="22" t="s">
        <v>11</v>
      </c>
      <c r="G32" s="22" t="s">
        <v>11</v>
      </c>
      <c r="H32" s="22" t="s">
        <v>11</v>
      </c>
      <c r="I32" s="15"/>
    </row>
    <row r="33" spans="1:10" s="33" customFormat="1" ht="33.75">
      <c r="A33" s="25" t="s">
        <v>92</v>
      </c>
      <c r="B33" s="25" t="s">
        <v>73</v>
      </c>
      <c r="C33" s="18" t="s">
        <v>20</v>
      </c>
      <c r="D33" s="18" t="s">
        <v>117</v>
      </c>
      <c r="E33" s="27" t="s">
        <v>6</v>
      </c>
      <c r="F33" s="28">
        <v>80</v>
      </c>
      <c r="G33" s="28">
        <v>1</v>
      </c>
      <c r="H33" s="28"/>
      <c r="I33" s="28">
        <f>ROUND(F33*H33,2)</f>
        <v>0</v>
      </c>
      <c r="J33" s="24"/>
    </row>
    <row r="34" spans="1:10" s="33" customFormat="1" ht="33.75">
      <c r="A34" s="25" t="s">
        <v>114</v>
      </c>
      <c r="B34" s="25" t="s">
        <v>121</v>
      </c>
      <c r="C34" s="18" t="s">
        <v>122</v>
      </c>
      <c r="D34" s="18" t="s">
        <v>123</v>
      </c>
      <c r="E34" s="27" t="s">
        <v>6</v>
      </c>
      <c r="F34" s="28">
        <v>40</v>
      </c>
      <c r="G34" s="28">
        <v>1</v>
      </c>
      <c r="H34" s="40"/>
      <c r="I34" s="28">
        <f>ROUND(F34*H34,2)</f>
        <v>0</v>
      </c>
      <c r="J34" s="24"/>
    </row>
    <row r="35" spans="1:10" s="33" customFormat="1" ht="22.5">
      <c r="A35" s="25" t="s">
        <v>115</v>
      </c>
      <c r="B35" s="25" t="s">
        <v>124</v>
      </c>
      <c r="C35" s="18" t="s">
        <v>125</v>
      </c>
      <c r="D35" s="18" t="s">
        <v>126</v>
      </c>
      <c r="E35" s="41" t="s">
        <v>113</v>
      </c>
      <c r="F35" s="42">
        <v>20</v>
      </c>
      <c r="G35" s="42">
        <v>1</v>
      </c>
      <c r="H35" s="42"/>
      <c r="I35" s="28">
        <f>ROUND(F35*H35,2)</f>
        <v>0</v>
      </c>
      <c r="J35" s="24"/>
    </row>
    <row r="36" spans="1:10" s="33" customFormat="1" ht="12.75" customHeight="1">
      <c r="A36" s="58" t="s">
        <v>5</v>
      </c>
      <c r="B36" s="59"/>
      <c r="C36" s="59"/>
      <c r="D36" s="59"/>
      <c r="E36" s="59"/>
      <c r="F36" s="59"/>
      <c r="G36" s="59"/>
      <c r="H36" s="60"/>
      <c r="I36" s="31">
        <f>SUM(I33:I35)</f>
        <v>0</v>
      </c>
      <c r="J36" s="35"/>
    </row>
    <row r="37" spans="1:9" ht="12.75">
      <c r="A37" s="21" t="s">
        <v>82</v>
      </c>
      <c r="B37" s="21"/>
      <c r="C37" s="14" t="s">
        <v>12</v>
      </c>
      <c r="D37" s="14" t="s">
        <v>19</v>
      </c>
      <c r="E37" s="22" t="s">
        <v>11</v>
      </c>
      <c r="F37" s="22" t="s">
        <v>11</v>
      </c>
      <c r="G37" s="22" t="s">
        <v>11</v>
      </c>
      <c r="H37" s="22" t="s">
        <v>11</v>
      </c>
      <c r="I37" s="16"/>
    </row>
    <row r="38" spans="1:9" s="33" customFormat="1" ht="33.75">
      <c r="A38" s="25" t="s">
        <v>93</v>
      </c>
      <c r="B38" s="25" t="s">
        <v>83</v>
      </c>
      <c r="C38" s="18" t="s">
        <v>18</v>
      </c>
      <c r="D38" s="18" t="s">
        <v>84</v>
      </c>
      <c r="E38" s="27" t="s">
        <v>6</v>
      </c>
      <c r="F38" s="28">
        <v>490</v>
      </c>
      <c r="G38" s="28">
        <v>1</v>
      </c>
      <c r="H38" s="28"/>
      <c r="I38" s="39">
        <f>ROUND(F38*H38,2)</f>
        <v>0</v>
      </c>
    </row>
    <row r="39" spans="1:9" s="33" customFormat="1" ht="22.5">
      <c r="A39" s="25" t="s">
        <v>127</v>
      </c>
      <c r="B39" s="25" t="s">
        <v>83</v>
      </c>
      <c r="C39" s="18" t="s">
        <v>17</v>
      </c>
      <c r="D39" s="18" t="s">
        <v>85</v>
      </c>
      <c r="E39" s="27" t="s">
        <v>14</v>
      </c>
      <c r="F39" s="28">
        <v>73.5</v>
      </c>
      <c r="G39" s="28">
        <v>1</v>
      </c>
      <c r="H39" s="28"/>
      <c r="I39" s="39">
        <f>ROUND(F39*H39,2)</f>
        <v>0</v>
      </c>
    </row>
    <row r="40" spans="1:9" s="33" customFormat="1" ht="33.75">
      <c r="A40" s="25" t="s">
        <v>128</v>
      </c>
      <c r="B40" s="25" t="s">
        <v>83</v>
      </c>
      <c r="C40" s="18" t="s">
        <v>16</v>
      </c>
      <c r="D40" s="18" t="s">
        <v>15</v>
      </c>
      <c r="E40" s="27" t="s">
        <v>14</v>
      </c>
      <c r="F40" s="28">
        <v>73.5</v>
      </c>
      <c r="G40" s="28">
        <v>14</v>
      </c>
      <c r="H40" s="28"/>
      <c r="I40" s="39">
        <f>ROUND(F40*H40,2)</f>
        <v>0</v>
      </c>
    </row>
    <row r="41" spans="1:9" s="33" customFormat="1" ht="33.75">
      <c r="A41" s="25" t="s">
        <v>130</v>
      </c>
      <c r="B41" s="25" t="s">
        <v>77</v>
      </c>
      <c r="C41" s="18" t="s">
        <v>7</v>
      </c>
      <c r="D41" s="18" t="s">
        <v>139</v>
      </c>
      <c r="E41" s="27" t="s">
        <v>6</v>
      </c>
      <c r="F41" s="28">
        <v>980</v>
      </c>
      <c r="G41" s="28">
        <v>1</v>
      </c>
      <c r="H41" s="28"/>
      <c r="I41" s="39">
        <f>ROUND(F41*H41,2)</f>
        <v>0</v>
      </c>
    </row>
    <row r="42" spans="1:9" s="33" customFormat="1" ht="12.75">
      <c r="A42" s="25" t="s">
        <v>131</v>
      </c>
      <c r="B42" s="25" t="s">
        <v>86</v>
      </c>
      <c r="C42" s="18" t="s">
        <v>79</v>
      </c>
      <c r="D42" s="18" t="s">
        <v>97</v>
      </c>
      <c r="E42" s="27" t="s">
        <v>6</v>
      </c>
      <c r="F42" s="28">
        <v>490</v>
      </c>
      <c r="G42" s="28">
        <v>2</v>
      </c>
      <c r="H42" s="40"/>
      <c r="I42" s="39">
        <f>ROUND(F42*H42,2)</f>
        <v>0</v>
      </c>
    </row>
    <row r="43" spans="1:9" s="33" customFormat="1" ht="12.75" customHeight="1">
      <c r="A43" s="58" t="s">
        <v>5</v>
      </c>
      <c r="B43" s="59"/>
      <c r="C43" s="59"/>
      <c r="D43" s="59"/>
      <c r="E43" s="59"/>
      <c r="F43" s="59"/>
      <c r="G43" s="59"/>
      <c r="H43" s="60"/>
      <c r="I43" s="31">
        <f>SUM(I38:I42)</f>
        <v>0</v>
      </c>
    </row>
    <row r="44" spans="1:9" ht="12.75">
      <c r="A44" s="21" t="s">
        <v>31</v>
      </c>
      <c r="B44" s="21"/>
      <c r="C44" s="14" t="s">
        <v>12</v>
      </c>
      <c r="D44" s="14" t="s">
        <v>63</v>
      </c>
      <c r="E44" s="22" t="s">
        <v>11</v>
      </c>
      <c r="F44" s="22" t="s">
        <v>11</v>
      </c>
      <c r="G44" s="22" t="s">
        <v>11</v>
      </c>
      <c r="H44" s="22" t="s">
        <v>11</v>
      </c>
      <c r="I44" s="15"/>
    </row>
    <row r="45" spans="1:9" s="33" customFormat="1" ht="45">
      <c r="A45" s="25" t="s">
        <v>30</v>
      </c>
      <c r="B45" s="25" t="s">
        <v>76</v>
      </c>
      <c r="C45" s="18" t="s">
        <v>10</v>
      </c>
      <c r="D45" s="18" t="s">
        <v>9</v>
      </c>
      <c r="E45" s="27" t="s">
        <v>23</v>
      </c>
      <c r="F45" s="28">
        <v>60</v>
      </c>
      <c r="G45" s="28">
        <v>0.875</v>
      </c>
      <c r="H45" s="28"/>
      <c r="I45" s="28">
        <f>ROUND(F45*H45,2)</f>
        <v>0</v>
      </c>
    </row>
    <row r="46" spans="1:9" s="33" customFormat="1" ht="22.5">
      <c r="A46" s="25" t="s">
        <v>29</v>
      </c>
      <c r="B46" s="25" t="s">
        <v>77</v>
      </c>
      <c r="C46" s="18" t="s">
        <v>27</v>
      </c>
      <c r="D46" s="18" t="s">
        <v>64</v>
      </c>
      <c r="E46" s="27" t="s">
        <v>14</v>
      </c>
      <c r="F46" s="28">
        <v>20</v>
      </c>
      <c r="G46" s="28">
        <v>1</v>
      </c>
      <c r="H46" s="28"/>
      <c r="I46" s="28">
        <f>ROUND(F46*H46,2)</f>
        <v>0</v>
      </c>
    </row>
    <row r="47" spans="1:9" s="33" customFormat="1" ht="22.5">
      <c r="A47" s="25" t="s">
        <v>28</v>
      </c>
      <c r="B47" s="25" t="s">
        <v>78</v>
      </c>
      <c r="C47" s="18" t="s">
        <v>79</v>
      </c>
      <c r="D47" s="18" t="s">
        <v>80</v>
      </c>
      <c r="E47" s="27" t="s">
        <v>6</v>
      </c>
      <c r="F47" s="28">
        <v>300</v>
      </c>
      <c r="G47" s="28">
        <v>1</v>
      </c>
      <c r="H47" s="28"/>
      <c r="I47" s="28">
        <f>ROUND(F47*H47,2)</f>
        <v>0</v>
      </c>
    </row>
    <row r="48" spans="1:9" s="33" customFormat="1" ht="12.75" customHeight="1">
      <c r="A48" s="58" t="s">
        <v>5</v>
      </c>
      <c r="B48" s="59"/>
      <c r="C48" s="59"/>
      <c r="D48" s="59"/>
      <c r="E48" s="59"/>
      <c r="F48" s="59"/>
      <c r="G48" s="59"/>
      <c r="H48" s="60"/>
      <c r="I48" s="31">
        <f>SUM(I45:I47)</f>
        <v>0</v>
      </c>
    </row>
    <row r="49" spans="1:9" ht="12.75" customHeight="1">
      <c r="A49" s="1"/>
      <c r="B49" s="1"/>
      <c r="C49" s="1"/>
      <c r="D49" s="1"/>
      <c r="E49" s="54" t="s">
        <v>4</v>
      </c>
      <c r="F49" s="55"/>
      <c r="G49" s="56"/>
      <c r="H49" s="52">
        <f>I10+I16+I24+I31+I36+I43+I48</f>
        <v>0</v>
      </c>
      <c r="I49" s="61"/>
    </row>
    <row r="50" spans="1:10" ht="15.75">
      <c r="A50" s="1"/>
      <c r="B50" s="1"/>
      <c r="C50" s="1"/>
      <c r="D50" s="1"/>
      <c r="E50" s="49" t="s">
        <v>3</v>
      </c>
      <c r="F50" s="50"/>
      <c r="G50" s="51"/>
      <c r="H50" s="52">
        <f>H49*0.23</f>
        <v>0</v>
      </c>
      <c r="I50" s="53"/>
      <c r="J50" s="19"/>
    </row>
    <row r="51" spans="1:9" ht="12.75" customHeight="1">
      <c r="A51" s="1"/>
      <c r="B51" s="1"/>
      <c r="C51" s="1"/>
      <c r="D51" s="1"/>
      <c r="E51" s="54" t="s">
        <v>2</v>
      </c>
      <c r="F51" s="55"/>
      <c r="G51" s="56"/>
      <c r="H51" s="52">
        <f>H49+H50</f>
        <v>0</v>
      </c>
      <c r="I51" s="53"/>
    </row>
    <row r="52" spans="1:9" ht="12.75" customHeight="1">
      <c r="A52" s="1"/>
      <c r="B52" s="1"/>
      <c r="C52" s="1"/>
      <c r="D52" s="1"/>
      <c r="E52" s="36"/>
      <c r="F52" s="36"/>
      <c r="G52" s="36"/>
      <c r="H52" s="37"/>
      <c r="I52" s="38"/>
    </row>
    <row r="53" spans="1:9" ht="12.75">
      <c r="A53" s="57" t="s">
        <v>1</v>
      </c>
      <c r="B53" s="57"/>
      <c r="C53" s="57"/>
      <c r="D53" s="57"/>
      <c r="E53" s="57"/>
      <c r="F53" s="57"/>
      <c r="G53" s="57"/>
      <c r="H53" s="57"/>
      <c r="I53" s="57"/>
    </row>
    <row r="54" spans="1:9" ht="81" customHeight="1">
      <c r="A54" s="48" t="s">
        <v>0</v>
      </c>
      <c r="B54" s="48"/>
      <c r="C54" s="48"/>
      <c r="D54" s="48"/>
      <c r="E54" s="48"/>
      <c r="F54" s="48"/>
      <c r="G54" s="48"/>
      <c r="H54" s="48"/>
      <c r="I54" s="48"/>
    </row>
    <row r="55" ht="25.5" customHeight="1">
      <c r="I55" s="20"/>
    </row>
    <row r="56" ht="25.5" customHeight="1"/>
    <row r="58" ht="25.5" customHeight="1"/>
  </sheetData>
  <sheetProtection/>
  <mergeCells count="20">
    <mergeCell ref="H1:I1"/>
    <mergeCell ref="A2:I2"/>
    <mergeCell ref="A3:I3"/>
    <mergeCell ref="A4:I4"/>
    <mergeCell ref="A16:H16"/>
    <mergeCell ref="A5:I5"/>
    <mergeCell ref="A10:H10"/>
    <mergeCell ref="A24:H24"/>
    <mergeCell ref="E49:G49"/>
    <mergeCell ref="H49:I49"/>
    <mergeCell ref="A43:H43"/>
    <mergeCell ref="A48:H48"/>
    <mergeCell ref="A36:H36"/>
    <mergeCell ref="A31:H31"/>
    <mergeCell ref="A54:I54"/>
    <mergeCell ref="E50:G50"/>
    <mergeCell ref="H50:I50"/>
    <mergeCell ref="E51:G51"/>
    <mergeCell ref="H51:I51"/>
    <mergeCell ref="A53:I53"/>
  </mergeCells>
  <printOptions/>
  <pageMargins left="0.7086614173228347" right="0.31496062992125984" top="0.3937007874015748" bottom="0.3937007874015748" header="0.31496062992125984" footer="0.3149606299212598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jlinke</dc:creator>
  <cp:keywords/>
  <dc:description/>
  <cp:lastModifiedBy>Piotr Biłko</cp:lastModifiedBy>
  <cp:lastPrinted>2022-09-08T11:36:19Z</cp:lastPrinted>
  <dcterms:created xsi:type="dcterms:W3CDTF">2012-08-31T09:59:55Z</dcterms:created>
  <dcterms:modified xsi:type="dcterms:W3CDTF">2022-09-08T11:39:23Z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2022-02-28T21:27:06Z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6c79e898-4b6f-40a3-b6d0-b33fa9fea42b</vt:lpwstr>
  </property>
  <property fmtid="{D5CDD505-2E9C-101B-9397-08002B2CF9AE}" pid="8" name="MSIP_Label_43f08ec5-d6d9-4227-8387-ccbfcb3632c4_ContentBits">
    <vt:lpwstr>0</vt:lpwstr>
  </property>
</Properties>
</file>