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W:\IWONA.K\Górki Małe_Breńska\PRZETARG\Wykonawca\BZ_Materiały do  przetargu\Kosztorys OFERTOWY\"/>
    </mc:Choice>
  </mc:AlternateContent>
  <xr:revisionPtr revIDLastSave="0" documentId="13_ncr:1_{DBAA73F0-F399-4A4B-87BA-C571E9CD1B86}" xr6:coauthVersionLast="47" xr6:coauthVersionMax="47" xr10:uidLastSave="{00000000-0000-0000-0000-000000000000}"/>
  <bookViews>
    <workbookView xWindow="-120" yWindow="-120" windowWidth="29040" windowHeight="17640" activeTab="6" xr2:uid="{00000000-000D-0000-FFFF-FFFF00000000}"/>
  </bookViews>
  <sheets>
    <sheet name="TES" sheetId="4" r:id="rId1"/>
    <sheet name="DROGOWA_KW" sheetId="3" r:id="rId2"/>
    <sheet name="ENERGET_KW" sheetId="1" r:id="rId3"/>
    <sheet name="TELETECH_KW" sheetId="5" r:id="rId4"/>
    <sheet name="DROGOWA_NKW" sheetId="6" r:id="rId5"/>
    <sheet name="DROGOWA_NKW_KD za rondem" sheetId="7" r:id="rId6"/>
    <sheet name="ENERGET_NKW" sheetId="8" r:id="rId7"/>
  </sheets>
  <definedNames>
    <definedName name="_xlnm.Print_Area" localSheetId="2">ENERGET_KW!$A$1:$K$38</definedName>
    <definedName name="_xlnm.Print_Area" localSheetId="0">TES!$A$1:$D$23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4" l="1"/>
  <c r="C14" i="4"/>
  <c r="C13" i="4"/>
  <c r="C12" i="4"/>
  <c r="C11" i="4"/>
  <c r="C10" i="4"/>
  <c r="C9" i="4"/>
  <c r="K7" i="8"/>
  <c r="K6" i="8"/>
  <c r="G9" i="8"/>
  <c r="K9" i="8" s="1"/>
  <c r="G8" i="8"/>
  <c r="K8" i="8" s="1"/>
  <c r="G7" i="8"/>
  <c r="G6" i="8"/>
  <c r="G7" i="7" l="1"/>
  <c r="G8" i="7"/>
  <c r="G9" i="7"/>
  <c r="G10" i="7"/>
  <c r="G11" i="7"/>
  <c r="G12" i="7"/>
  <c r="G13" i="7"/>
  <c r="G14" i="7"/>
  <c r="G16" i="7"/>
  <c r="G17" i="7"/>
  <c r="G18" i="7"/>
  <c r="G20" i="7"/>
  <c r="G21" i="7"/>
  <c r="G22" i="7"/>
  <c r="G23" i="7"/>
  <c r="G24" i="7"/>
  <c r="G26" i="7"/>
  <c r="G27" i="7"/>
  <c r="G28" i="7"/>
  <c r="G29" i="7"/>
  <c r="G30" i="7"/>
  <c r="G31" i="7"/>
  <c r="G32" i="7"/>
  <c r="G34" i="7"/>
  <c r="G35" i="7"/>
  <c r="G36" i="7"/>
  <c r="G37" i="7"/>
  <c r="G38" i="7"/>
  <c r="G40" i="7"/>
  <c r="G41" i="7"/>
  <c r="G42" i="7"/>
  <c r="G43" i="7"/>
  <c r="G44" i="7"/>
  <c r="G45" i="7"/>
  <c r="G46" i="7"/>
  <c r="G47" i="7"/>
  <c r="G48" i="7"/>
  <c r="G49" i="7"/>
  <c r="G50" i="7"/>
  <c r="G51" i="7"/>
  <c r="G52" i="7"/>
  <c r="G6" i="7"/>
  <c r="G7" i="6"/>
  <c r="G8" i="6"/>
  <c r="G9" i="6"/>
  <c r="G10" i="6"/>
  <c r="G11" i="6"/>
  <c r="G12" i="6"/>
  <c r="G14" i="6"/>
  <c r="G15" i="6"/>
  <c r="G16" i="6"/>
  <c r="G18" i="6"/>
  <c r="G19" i="6"/>
  <c r="G20" i="6"/>
  <c r="G21" i="6"/>
  <c r="G22" i="6"/>
  <c r="G23" i="6"/>
  <c r="G24" i="6"/>
  <c r="G25" i="6"/>
  <c r="G26" i="6"/>
  <c r="G27" i="6"/>
  <c r="G28" i="6"/>
  <c r="G30" i="6"/>
  <c r="G31" i="6"/>
  <c r="G32" i="6"/>
  <c r="G33" i="6"/>
  <c r="G35" i="6"/>
  <c r="G36" i="6"/>
  <c r="G37" i="6"/>
  <c r="G38" i="6"/>
  <c r="G39" i="6"/>
  <c r="G41" i="6"/>
  <c r="G42" i="6"/>
  <c r="G43" i="6"/>
  <c r="G44" i="6"/>
  <c r="G45" i="6"/>
  <c r="G46" i="6"/>
  <c r="G47" i="6"/>
  <c r="G49" i="6"/>
  <c r="G50" i="6"/>
  <c r="G51" i="6"/>
  <c r="G53" i="6"/>
  <c r="G54" i="6"/>
  <c r="G55" i="6"/>
  <c r="G56" i="6"/>
  <c r="G57" i="6"/>
  <c r="G58" i="6"/>
  <c r="G59" i="6"/>
  <c r="G60" i="6"/>
  <c r="G61" i="6"/>
  <c r="G6" i="6"/>
  <c r="G6" i="5"/>
  <c r="G7" i="5"/>
  <c r="G8" i="5"/>
  <c r="G9" i="5"/>
  <c r="G10" i="5"/>
  <c r="G11" i="5"/>
  <c r="G13" i="5"/>
  <c r="G14" i="5"/>
  <c r="G15" i="5"/>
  <c r="G16" i="5"/>
  <c r="G17" i="5"/>
  <c r="G18" i="5"/>
  <c r="G19" i="5"/>
  <c r="G20" i="5"/>
  <c r="G21" i="5"/>
  <c r="G22" i="5"/>
  <c r="G23" i="5"/>
  <c r="G24" i="5"/>
  <c r="G25" i="5"/>
  <c r="G26" i="5"/>
  <c r="G27" i="5"/>
  <c r="G29" i="5"/>
  <c r="G30" i="5"/>
  <c r="G31" i="5"/>
  <c r="G32" i="5"/>
  <c r="G33" i="5"/>
  <c r="G34" i="5"/>
  <c r="G5" i="5"/>
  <c r="G268" i="3"/>
  <c r="G266" i="3"/>
  <c r="G265" i="3"/>
  <c r="G264" i="3"/>
  <c r="G263" i="3"/>
  <c r="G262" i="3"/>
  <c r="G260" i="3"/>
  <c r="G259" i="3"/>
  <c r="G258" i="3"/>
  <c r="G257" i="3"/>
  <c r="G256" i="3"/>
  <c r="G255" i="3"/>
  <c r="G254" i="3"/>
  <c r="G253" i="3"/>
  <c r="G252" i="3"/>
  <c r="G251" i="3"/>
  <c r="G250" i="3"/>
  <c r="G248" i="3"/>
  <c r="G247" i="3"/>
  <c r="G246" i="3"/>
  <c r="G244" i="3"/>
  <c r="G243" i="3"/>
  <c r="G242" i="3"/>
  <c r="G241" i="3"/>
  <c r="G238" i="3"/>
  <c r="G237" i="3"/>
  <c r="G236" i="3"/>
  <c r="G235" i="3"/>
  <c r="G234" i="3"/>
  <c r="G233" i="3"/>
  <c r="G232" i="3"/>
  <c r="G231" i="3"/>
  <c r="G229" i="3"/>
  <c r="G227" i="3"/>
  <c r="G226" i="3"/>
  <c r="G225" i="3"/>
  <c r="G224" i="3"/>
  <c r="G222" i="3"/>
  <c r="G221" i="3"/>
  <c r="G219" i="3"/>
  <c r="G218" i="3"/>
  <c r="G217" i="3"/>
  <c r="G216" i="3"/>
  <c r="G215" i="3"/>
  <c r="G214" i="3"/>
  <c r="G213" i="3"/>
  <c r="G212" i="3"/>
  <c r="G211" i="3"/>
  <c r="G210" i="3"/>
  <c r="G209" i="3"/>
  <c r="G207" i="3"/>
  <c r="G206" i="3"/>
  <c r="G205" i="3"/>
  <c r="G203" i="3"/>
  <c r="G202" i="3"/>
  <c r="G200" i="3"/>
  <c r="G199" i="3"/>
  <c r="G198" i="3"/>
  <c r="G197" i="3"/>
  <c r="G196" i="3"/>
  <c r="G195" i="3"/>
  <c r="G194" i="3"/>
  <c r="G193" i="3"/>
  <c r="G192" i="3"/>
  <c r="G191" i="3"/>
  <c r="G190" i="3"/>
  <c r="G189" i="3"/>
  <c r="G188" i="3"/>
  <c r="G187" i="3"/>
  <c r="G186" i="3"/>
  <c r="G184" i="3"/>
  <c r="G183" i="3"/>
  <c r="G182" i="3"/>
  <c r="G181" i="3"/>
  <c r="G180" i="3"/>
  <c r="G179"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49" i="3"/>
  <c r="G148" i="3"/>
  <c r="G147" i="3"/>
  <c r="G146" i="3"/>
  <c r="G145" i="3"/>
  <c r="G144" i="3"/>
  <c r="G142" i="3"/>
  <c r="G141" i="3"/>
  <c r="G140" i="3"/>
  <c r="G138" i="3"/>
  <c r="G137" i="3"/>
  <c r="G136" i="3"/>
  <c r="G135" i="3"/>
  <c r="G134" i="3"/>
  <c r="G133" i="3"/>
  <c r="G132" i="3"/>
  <c r="G131" i="3"/>
  <c r="G129" i="3"/>
  <c r="G128" i="3"/>
  <c r="G127" i="3"/>
  <c r="G126" i="3"/>
  <c r="G125" i="3"/>
  <c r="G123" i="3"/>
  <c r="G122" i="3"/>
  <c r="G121" i="3"/>
  <c r="G120" i="3"/>
  <c r="G119" i="3"/>
  <c r="G117" i="3"/>
  <c r="G116" i="3"/>
  <c r="G115" i="3"/>
  <c r="G114" i="3"/>
  <c r="G112" i="3"/>
  <c r="G111" i="3"/>
  <c r="G110" i="3"/>
  <c r="G109" i="3"/>
  <c r="G108" i="3"/>
  <c r="G107" i="3"/>
  <c r="G106" i="3"/>
  <c r="G104" i="3"/>
  <c r="G103" i="3"/>
  <c r="G102" i="3"/>
  <c r="G101" i="3"/>
  <c r="G99" i="3"/>
  <c r="G98" i="3"/>
  <c r="G97" i="3"/>
  <c r="G96" i="3"/>
  <c r="G95" i="3"/>
  <c r="G93" i="3"/>
  <c r="G92" i="3"/>
  <c r="G91" i="3"/>
  <c r="G90" i="3"/>
  <c r="G89" i="3"/>
  <c r="G88" i="3"/>
  <c r="G86" i="3"/>
  <c r="G85" i="3"/>
  <c r="G83" i="3"/>
  <c r="G82" i="3"/>
  <c r="G81" i="3"/>
  <c r="G80" i="3"/>
  <c r="G79" i="3"/>
  <c r="G78" i="3"/>
  <c r="G77" i="3"/>
  <c r="G76" i="3"/>
  <c r="G75" i="3"/>
  <c r="G74" i="3"/>
  <c r="G73" i="3"/>
  <c r="G71" i="3"/>
  <c r="G70" i="3"/>
  <c r="G69" i="3"/>
  <c r="G68" i="3"/>
  <c r="G67" i="3"/>
  <c r="G66" i="3"/>
  <c r="G65" i="3"/>
  <c r="G64" i="3"/>
  <c r="G63" i="3"/>
  <c r="G62" i="3"/>
  <c r="G61" i="3"/>
  <c r="G60" i="3"/>
  <c r="G59" i="3"/>
  <c r="G57" i="3"/>
  <c r="G56" i="3"/>
  <c r="G55" i="3"/>
  <c r="G54" i="3"/>
  <c r="G53" i="3"/>
  <c r="G52" i="3"/>
  <c r="G51" i="3"/>
  <c r="G50" i="3"/>
  <c r="G48" i="3"/>
  <c r="G47" i="3"/>
  <c r="G46" i="3"/>
  <c r="G45" i="3"/>
  <c r="G44" i="3"/>
  <c r="G43" i="3"/>
  <c r="G42" i="3"/>
  <c r="G41" i="3"/>
  <c r="G40" i="3"/>
  <c r="G39" i="3"/>
  <c r="G38" i="3"/>
  <c r="G37" i="3"/>
  <c r="G36" i="3"/>
  <c r="G35" i="3"/>
  <c r="G34" i="3"/>
  <c r="G33" i="3"/>
  <c r="G32" i="3"/>
  <c r="G31" i="3"/>
  <c r="G30" i="3"/>
  <c r="G29" i="3"/>
  <c r="G28" i="3"/>
  <c r="G26" i="3"/>
  <c r="G25" i="3"/>
  <c r="G24" i="3"/>
  <c r="G23" i="3"/>
  <c r="G22" i="3"/>
  <c r="G21" i="3"/>
  <c r="G20" i="3"/>
  <c r="G19" i="3"/>
  <c r="G18" i="3"/>
  <c r="G17" i="3"/>
  <c r="G16" i="3"/>
  <c r="G15" i="3"/>
  <c r="G14" i="3"/>
  <c r="G13" i="3"/>
  <c r="G12" i="3"/>
  <c r="G11" i="3"/>
  <c r="G10" i="3"/>
  <c r="G9" i="3"/>
  <c r="G8" i="3"/>
  <c r="G7" i="3"/>
  <c r="G6" i="3"/>
  <c r="C17" i="4" l="1"/>
  <c r="C16" i="4" s="1"/>
  <c r="K8" i="1"/>
  <c r="K9" i="1"/>
  <c r="K10" i="1"/>
  <c r="K11" i="1"/>
  <c r="K12" i="1"/>
  <c r="K13" i="1"/>
  <c r="K14" i="1"/>
  <c r="K15" i="1"/>
  <c r="K16" i="1"/>
  <c r="K17" i="1"/>
  <c r="K18" i="1"/>
  <c r="K19" i="1"/>
  <c r="K20" i="1"/>
  <c r="K21" i="1"/>
  <c r="K22" i="1"/>
  <c r="K23" i="1"/>
  <c r="K24" i="1"/>
  <c r="K25" i="1"/>
  <c r="K26" i="1"/>
  <c r="K28" i="1"/>
  <c r="K29" i="1"/>
  <c r="K30" i="1"/>
  <c r="K31" i="1"/>
  <c r="K32" i="1"/>
  <c r="K33" i="1"/>
  <c r="K35" i="1"/>
  <c r="K36" i="1"/>
  <c r="K37" i="1"/>
  <c r="K38" i="1"/>
  <c r="K7" i="1"/>
  <c r="G17" i="1"/>
  <c r="G16" i="1"/>
  <c r="G15" i="1"/>
</calcChain>
</file>

<file path=xl/sharedStrings.xml><?xml version="1.0" encoding="utf-8"?>
<sst xmlns="http://schemas.openxmlformats.org/spreadsheetml/2006/main" count="1901" uniqueCount="859">
  <si>
    <r>
      <rPr>
        <b/>
        <sz val="8"/>
        <rFont val="Arial"/>
        <family val="2"/>
      </rPr>
      <t>Nr</t>
    </r>
  </si>
  <si>
    <r>
      <rPr>
        <b/>
        <sz val="8"/>
        <rFont val="Arial"/>
        <family val="2"/>
      </rPr>
      <t>Podstawa</t>
    </r>
  </si>
  <si>
    <r>
      <rPr>
        <b/>
        <sz val="8"/>
        <rFont val="Arial"/>
        <family val="2"/>
      </rPr>
      <t>Opis robót</t>
    </r>
  </si>
  <si>
    <r>
      <rPr>
        <b/>
        <sz val="8"/>
        <rFont val="Arial"/>
        <family val="2"/>
      </rPr>
      <t>Jm</t>
    </r>
  </si>
  <si>
    <r>
      <rPr>
        <b/>
        <sz val="8"/>
        <rFont val="Arial"/>
        <family val="2"/>
      </rPr>
      <t>Ilość</t>
    </r>
  </si>
  <si>
    <r>
      <rPr>
        <sz val="8"/>
        <rFont val="Arial"/>
        <family val="2"/>
      </rPr>
      <t>Kosztorys</t>
    </r>
  </si>
  <si>
    <r>
      <rPr>
        <b/>
        <sz val="9.5"/>
        <rFont val="Arial"/>
        <family val="2"/>
      </rPr>
      <t xml:space="preserve">Kody CPV: 45231400-9  Roboty budowlane w zakresie budowy linii energetycznych
</t>
    </r>
    <r>
      <rPr>
        <b/>
        <sz val="9.5"/>
        <rFont val="Arial"/>
        <family val="2"/>
      </rPr>
      <t>Przebudowa Drogi Powiatowej nr 2602 Brenna-Skoczów</t>
    </r>
  </si>
  <si>
    <r>
      <rPr>
        <sz val="8"/>
        <rFont val="Arial"/>
        <family val="2"/>
      </rPr>
      <t>Element</t>
    </r>
  </si>
  <si>
    <r>
      <rPr>
        <b/>
        <sz val="9"/>
        <rFont val="Arial"/>
        <family val="2"/>
      </rPr>
      <t>Element</t>
    </r>
  </si>
  <si>
    <r>
      <rPr>
        <sz val="8"/>
        <rFont val="Arial"/>
        <family val="2"/>
      </rPr>
      <t>1.1</t>
    </r>
  </si>
  <si>
    <r>
      <rPr>
        <sz val="8"/>
        <rFont val="Arial"/>
        <family val="2"/>
      </rPr>
      <t>KNNR 5/903/1 (2)</t>
    </r>
  </si>
  <si>
    <r>
      <rPr>
        <sz val="8"/>
        <rFont val="Arial"/>
        <family val="2"/>
      </rPr>
      <t>Montaż i stawianie słupów linii napowietrznej NN z żerdzi wirowanych, słup pojedynczy do 10,5˙m, żerdź EPV-10.5/12</t>
    </r>
  </si>
  <si>
    <r>
      <rPr>
        <sz val="8"/>
        <rFont val="Arial"/>
        <family val="2"/>
      </rPr>
      <t>słup</t>
    </r>
  </si>
  <si>
    <r>
      <rPr>
        <sz val="8"/>
        <rFont val="Arial"/>
        <family val="2"/>
      </rPr>
      <t>1.2</t>
    </r>
  </si>
  <si>
    <r>
      <rPr>
        <sz val="8"/>
        <rFont val="Arial"/>
        <family val="2"/>
      </rPr>
      <t>Montaż i stawianie słupów linii napowietrznej NN z żerdzi wirowanych, słup pojedynczy do 10,5˙m, żerdź EPV-10.5/10</t>
    </r>
  </si>
  <si>
    <r>
      <rPr>
        <sz val="8"/>
        <rFont val="Arial"/>
        <family val="2"/>
      </rPr>
      <t>1.3</t>
    </r>
  </si>
  <si>
    <r>
      <rPr>
        <sz val="8"/>
        <rFont val="Arial"/>
        <family val="2"/>
      </rPr>
      <t>Montaż i stawianie słupów linii napowietrznej NN z żerdzi wirowanych, słup pojedynczy do 10,5˙m, żerdź EPV-10.5/4,3</t>
    </r>
  </si>
  <si>
    <r>
      <rPr>
        <sz val="8"/>
        <rFont val="Arial"/>
        <family val="2"/>
      </rPr>
      <t>1.4</t>
    </r>
  </si>
  <si>
    <r>
      <rPr>
        <sz val="8"/>
        <rFont val="Arial"/>
        <family val="2"/>
      </rPr>
      <t>KNNR 5/902/1</t>
    </r>
  </si>
  <si>
    <r>
      <rPr>
        <sz val="8"/>
        <rFont val="Arial"/>
        <family val="2"/>
      </rPr>
      <t>Montaż konstrukcji stalowych i osprzętu linii napowietrznej nn, poprzecznik PN-4/E</t>
    </r>
  </si>
  <si>
    <r>
      <rPr>
        <sz val="8"/>
        <rFont val="Arial"/>
        <family val="2"/>
      </rPr>
      <t>szt</t>
    </r>
  </si>
  <si>
    <r>
      <rPr>
        <sz val="8"/>
        <rFont val="Arial"/>
        <family val="2"/>
      </rPr>
      <t>1.5</t>
    </r>
  </si>
  <si>
    <r>
      <rPr>
        <sz val="8"/>
        <rFont val="Arial"/>
        <family val="2"/>
      </rPr>
      <t>KNNR 5/902/2</t>
    </r>
  </si>
  <si>
    <r>
      <rPr>
        <sz val="8"/>
        <rFont val="Arial"/>
        <family val="2"/>
      </rPr>
      <t>Montaż konstrukcji stalowych i osprzętu linii napowietrznej nn, poprzecznik narożny lub krańcowy PK 4/E</t>
    </r>
  </si>
  <si>
    <r>
      <rPr>
        <sz val="8"/>
        <rFont val="Arial"/>
        <family val="2"/>
      </rPr>
      <t>1.6</t>
    </r>
  </si>
  <si>
    <r>
      <rPr>
        <sz val="8"/>
        <rFont val="Arial"/>
        <family val="2"/>
      </rPr>
      <t>KNNR 5/902/4</t>
    </r>
  </si>
  <si>
    <r>
      <rPr>
        <sz val="8"/>
        <rFont val="Arial"/>
        <family val="2"/>
      </rPr>
      <t>Montaż konstrukcji stalowych i osprzętu linii napowietrznej nn, konstrukcja typu KTK o ilości izolatorów˙2</t>
    </r>
  </si>
  <si>
    <r>
      <rPr>
        <sz val="8"/>
        <rFont val="Arial"/>
        <family val="2"/>
      </rPr>
      <t>1.7</t>
    </r>
  </si>
  <si>
    <r>
      <rPr>
        <sz val="8"/>
        <rFont val="Arial"/>
        <family val="2"/>
      </rPr>
      <t>KNNR 5/902/5</t>
    </r>
  </si>
  <si>
    <r>
      <rPr>
        <sz val="8"/>
        <rFont val="Arial"/>
        <family val="2"/>
      </rPr>
      <t>Montaż konstrukcji stalowych i osprzętu linii napowietrznej nn, trzon kabłąkowy z izolatorem</t>
    </r>
  </si>
  <si>
    <r>
      <rPr>
        <sz val="8"/>
        <rFont val="Arial"/>
        <family val="2"/>
      </rPr>
      <t>1.8</t>
    </r>
  </si>
  <si>
    <r>
      <rPr>
        <sz val="8"/>
        <rFont val="Arial"/>
        <family val="2"/>
      </rPr>
      <t>KNNR 5/903/4 (2)</t>
    </r>
  </si>
  <si>
    <r>
      <rPr>
        <sz val="8"/>
        <rFont val="Arial"/>
        <family val="2"/>
      </rPr>
      <t>Montaż i stawianie słupów linii napowietrznej NN z żerdzi wirowanych, hak wieszakowy z uchwytem, SOT klasa 3 Fi˙20</t>
    </r>
  </si>
  <si>
    <r>
      <rPr>
        <sz val="8"/>
        <rFont val="Arial"/>
        <family val="2"/>
      </rPr>
      <t>1.9</t>
    </r>
  </si>
  <si>
    <r>
      <rPr>
        <sz val="8"/>
        <rFont val="Arial"/>
        <family val="2"/>
      </rPr>
      <t>KNNR 5/905/1</t>
    </r>
  </si>
  <si>
    <r>
      <rPr>
        <sz val="8"/>
        <rFont val="Arial"/>
        <family val="2"/>
      </rPr>
      <t>Montaż przewodów izolowanych linii napowietrznej NN typu AsXSn lub podobnych, przewód 4x50˙mm2</t>
    </r>
  </si>
  <si>
    <r>
      <rPr>
        <sz val="8"/>
        <rFont val="Arial"/>
        <family val="2"/>
      </rPr>
      <t>km</t>
    </r>
  </si>
  <si>
    <r>
      <rPr>
        <sz val="8"/>
        <rFont val="Arial"/>
        <family val="2"/>
      </rPr>
      <t>1.10</t>
    </r>
  </si>
  <si>
    <r>
      <rPr>
        <sz val="8"/>
        <rFont val="Arial"/>
        <family val="2"/>
      </rPr>
      <t>KNNR 5/905/3</t>
    </r>
  </si>
  <si>
    <r>
      <rPr>
        <sz val="8"/>
        <rFont val="Arial"/>
        <family val="2"/>
      </rPr>
      <t>Montaż przewodów izolowanych linii napowietrznej NN typu AsXSn lub podobnych, przewód 4x95˙mm2</t>
    </r>
  </si>
  <si>
    <r>
      <rPr>
        <sz val="8"/>
        <rFont val="Arial"/>
        <family val="2"/>
      </rPr>
      <t>1.11</t>
    </r>
  </si>
  <si>
    <r>
      <rPr>
        <sz val="8"/>
        <rFont val="Arial"/>
        <family val="2"/>
      </rPr>
      <t>Montaż przewodów izolowanych linii napowietrznej NN typu AsXSn lub podobnych, przewód 4x25˙mm2</t>
    </r>
  </si>
  <si>
    <r>
      <rPr>
        <sz val="8"/>
        <rFont val="Arial"/>
        <family val="2"/>
      </rPr>
      <t>1.12</t>
    </r>
  </si>
  <si>
    <r>
      <rPr>
        <sz val="8"/>
        <rFont val="Arial"/>
        <family val="2"/>
      </rPr>
      <t>KNNR 5/904/1</t>
    </r>
  </si>
  <si>
    <r>
      <rPr>
        <sz val="8"/>
        <rFont val="Arial"/>
        <family val="2"/>
      </rPr>
      <t>Montaż przewodów nieizolowanych linii napowietrznej NN, przewód do 50˙mm2 - przewód z demontażu</t>
    </r>
  </si>
  <si>
    <r>
      <rPr>
        <sz val="8"/>
        <rFont val="Arial"/>
        <family val="2"/>
      </rPr>
      <t>1.13</t>
    </r>
  </si>
  <si>
    <r>
      <rPr>
        <sz val="8"/>
        <rFont val="Arial"/>
        <family val="2"/>
      </rPr>
      <t>KNNR 5/803/4</t>
    </r>
  </si>
  <si>
    <r>
      <rPr>
        <sz val="8"/>
        <rFont val="Arial"/>
        <family val="2"/>
      </rPr>
      <t>Montaż przyłączy przewodami izolowanymi typu AsXSn lub podobnymi, z udziałem podnośnika samochodowego, przewód 4x25˙mm2</t>
    </r>
  </si>
  <si>
    <r>
      <rPr>
        <sz val="8"/>
        <rFont val="Arial"/>
        <family val="2"/>
      </rPr>
      <t>1.14</t>
    </r>
  </si>
  <si>
    <r>
      <rPr>
        <sz val="8"/>
        <rFont val="Arial"/>
        <family val="2"/>
      </rPr>
      <t>KNNR 5/906/3</t>
    </r>
  </si>
  <si>
    <r>
      <rPr>
        <sz val="8"/>
        <rFont val="Arial"/>
        <family val="2"/>
      </rPr>
      <t>Montaż ogranicznika przepięć</t>
    </r>
  </si>
  <si>
    <r>
      <rPr>
        <sz val="8"/>
        <rFont val="Arial"/>
        <family val="2"/>
      </rPr>
      <t>1.15</t>
    </r>
  </si>
  <si>
    <r>
      <rPr>
        <sz val="8"/>
        <rFont val="Arial"/>
        <family val="2"/>
      </rPr>
      <t>KNNR 5/1002/1</t>
    </r>
  </si>
  <si>
    <r>
      <rPr>
        <sz val="8"/>
        <rFont val="Arial"/>
        <family val="2"/>
      </rPr>
      <t>Montaż wysięgników rurowych i przewieszek z lin stalowych, na słupie, wysięgnik do 15˙kg</t>
    </r>
  </si>
  <si>
    <r>
      <rPr>
        <sz val="8"/>
        <rFont val="Arial"/>
        <family val="2"/>
      </rPr>
      <t>1.16</t>
    </r>
  </si>
  <si>
    <r>
      <rPr>
        <sz val="8"/>
        <rFont val="Arial"/>
        <family val="2"/>
      </rPr>
      <t>KNNR 5/1003/3 (2)</t>
    </r>
  </si>
  <si>
    <r>
      <rPr>
        <sz val="8"/>
        <rFont val="Arial"/>
        <family val="2"/>
      </rPr>
      <t>Montaż przewodów do opraw oświetleniowych, wciąganych w słupy, rury osłonowe i wysięgniki, wysokość latarń do 10˙m, przewody kabelkowe</t>
    </r>
  </si>
  <si>
    <r>
      <rPr>
        <sz val="8"/>
        <rFont val="Arial"/>
        <family val="2"/>
      </rPr>
      <t>kpl</t>
    </r>
  </si>
  <si>
    <r>
      <rPr>
        <sz val="8"/>
        <rFont val="Arial"/>
        <family val="2"/>
      </rPr>
      <t>1.17</t>
    </r>
  </si>
  <si>
    <r>
      <rPr>
        <sz val="8"/>
        <rFont val="Arial"/>
        <family val="2"/>
      </rPr>
      <t>KNNR 5/1004/2</t>
    </r>
  </si>
  <si>
    <r>
      <rPr>
        <sz val="8"/>
        <rFont val="Arial"/>
        <family val="2"/>
      </rPr>
      <t>Montaż opraw oświetlenia zewnętrznego, na wysięgniku</t>
    </r>
  </si>
  <si>
    <r>
      <rPr>
        <sz val="8"/>
        <rFont val="Arial"/>
        <family val="2"/>
      </rPr>
      <t>1.18</t>
    </r>
  </si>
  <si>
    <r>
      <rPr>
        <sz val="8"/>
        <rFont val="Arial"/>
        <family val="2"/>
      </rPr>
      <t>KNNR 5/906/2</t>
    </r>
  </si>
  <si>
    <r>
      <rPr>
        <sz val="8"/>
        <rFont val="Arial"/>
        <family val="2"/>
      </rPr>
      <t>Montaż skrzynki bezpiecznikowej</t>
    </r>
  </si>
  <si>
    <r>
      <rPr>
        <sz val="8"/>
        <rFont val="Arial"/>
        <family val="2"/>
      </rPr>
      <t>1.19</t>
    </r>
  </si>
  <si>
    <r>
      <rPr>
        <sz val="8"/>
        <rFont val="Arial"/>
        <family val="2"/>
      </rPr>
      <t>KNNR 5/907/5</t>
    </r>
  </si>
  <si>
    <r>
      <rPr>
        <sz val="8"/>
        <rFont val="Arial"/>
        <family val="2"/>
      </rPr>
      <t>Mechaniczne pogrążanie uziomów pionowych prętowych, kategoria gruntu III</t>
    </r>
  </si>
  <si>
    <r>
      <rPr>
        <sz val="8"/>
        <rFont val="Arial"/>
        <family val="2"/>
      </rPr>
      <t>m</t>
    </r>
  </si>
  <si>
    <r>
      <rPr>
        <sz val="8"/>
        <rFont val="Arial"/>
        <family val="2"/>
      </rPr>
      <t>1.20</t>
    </r>
  </si>
  <si>
    <r>
      <rPr>
        <sz val="8"/>
        <rFont val="Arial"/>
        <family val="2"/>
      </rPr>
      <t>KNNR 5/603/7</t>
    </r>
  </si>
  <si>
    <r>
      <rPr>
        <sz val="8"/>
        <rFont val="Arial"/>
        <family val="2"/>
      </rPr>
      <t>Przewody uziemiające i wyrównawcze w kanałach odkrytych i na słupach, na słupach, bednarka do 200˙mm2</t>
    </r>
  </si>
  <si>
    <r>
      <rPr>
        <b/>
        <sz val="9"/>
        <rFont val="Arial"/>
        <family val="2"/>
      </rPr>
      <t>Demontaż</t>
    </r>
  </si>
  <si>
    <r>
      <rPr>
        <sz val="8"/>
        <rFont val="Arial"/>
        <family val="2"/>
      </rPr>
      <t>2.1</t>
    </r>
  </si>
  <si>
    <r>
      <rPr>
        <sz val="8"/>
        <rFont val="Arial"/>
        <family val="2"/>
      </rPr>
      <t>KNNRW 9/903/4</t>
    </r>
  </si>
  <si>
    <r>
      <rPr>
        <sz val="8"/>
        <rFont val="Arial"/>
        <family val="2"/>
      </rPr>
      <t>Przewody nieizolowane linii NN, demontaż linii do 95˙mm2 z przeznaczeniem na złom</t>
    </r>
  </si>
  <si>
    <r>
      <rPr>
        <sz val="8"/>
        <rFont val="Arial"/>
        <family val="2"/>
      </rPr>
      <t>2.2</t>
    </r>
  </si>
  <si>
    <r>
      <rPr>
        <sz val="8"/>
        <rFont val="Arial"/>
        <family val="2"/>
      </rPr>
      <t>Przewody izolowane linii NN, demontaż linii do 50˙mm2 z przeznaczeniem na złom</t>
    </r>
  </si>
  <si>
    <r>
      <rPr>
        <sz val="8"/>
        <rFont val="Arial"/>
        <family val="2"/>
      </rPr>
      <t>2.3</t>
    </r>
  </si>
  <si>
    <r>
      <rPr>
        <sz val="8"/>
        <rFont val="Arial"/>
        <family val="2"/>
      </rPr>
      <t>KNNRW 9/901/7</t>
    </r>
  </si>
  <si>
    <r>
      <rPr>
        <sz val="8"/>
        <rFont val="Arial"/>
        <family val="2"/>
      </rPr>
      <t>Słup pojedynczy bez ustrojów - demontaż</t>
    </r>
  </si>
  <si>
    <r>
      <rPr>
        <sz val="8"/>
        <rFont val="Arial"/>
        <family val="2"/>
      </rPr>
      <t>2.4</t>
    </r>
  </si>
  <si>
    <r>
      <rPr>
        <sz val="8"/>
        <rFont val="Arial"/>
        <family val="2"/>
      </rPr>
      <t>KNNRW 9/901/11</t>
    </r>
  </si>
  <si>
    <r>
      <rPr>
        <sz val="8"/>
        <rFont val="Arial"/>
        <family val="2"/>
      </rPr>
      <t>Słup rozkraczny - demontaż</t>
    </r>
  </si>
  <si>
    <r>
      <rPr>
        <sz val="8"/>
        <rFont val="Arial"/>
        <family val="2"/>
      </rPr>
      <t>2.5</t>
    </r>
  </si>
  <si>
    <r>
      <rPr>
        <sz val="8"/>
        <rFont val="Arial"/>
        <family val="2"/>
      </rPr>
      <t>KNNRW 9/702/6</t>
    </r>
  </si>
  <si>
    <r>
      <rPr>
        <sz val="8"/>
        <rFont val="Arial"/>
        <family val="2"/>
      </rPr>
      <t>Przyłącza napowietrzne z przewodów izolowanych typu AsXSn lub podobnych, demontaż z udziałem podnośnika samochodowego, przewód do 4x10˙mm2</t>
    </r>
  </si>
  <si>
    <r>
      <rPr>
        <sz val="8"/>
        <rFont val="Arial"/>
        <family val="2"/>
      </rPr>
      <t>przewód</t>
    </r>
  </si>
  <si>
    <r>
      <rPr>
        <sz val="8"/>
        <rFont val="Arial"/>
        <family val="2"/>
      </rPr>
      <t>2.6</t>
    </r>
  </si>
  <si>
    <r>
      <rPr>
        <sz val="8"/>
        <rFont val="Arial"/>
        <family val="2"/>
      </rPr>
      <t>KNNRW 9/1005/3</t>
    </r>
  </si>
  <si>
    <r>
      <rPr>
        <sz val="8"/>
        <rFont val="Arial"/>
        <family val="2"/>
      </rPr>
      <t>Oprawy oświetlenia zewnętrznego, demontaż na trzpieniu słupa lub wysięgnika</t>
    </r>
  </si>
  <si>
    <r>
      <rPr>
        <b/>
        <sz val="9"/>
        <rFont val="Arial"/>
        <family val="2"/>
      </rPr>
      <t>Dodatki</t>
    </r>
  </si>
  <si>
    <r>
      <rPr>
        <sz val="8"/>
        <rFont val="Arial"/>
        <family val="2"/>
      </rPr>
      <t>3.1</t>
    </r>
  </si>
  <si>
    <r>
      <rPr>
        <sz val="8"/>
        <rFont val="Arial"/>
        <family val="2"/>
      </rPr>
      <t>Kalkulacja własna</t>
    </r>
  </si>
  <si>
    <r>
      <rPr>
        <sz val="8"/>
        <rFont val="Arial"/>
        <family val="2"/>
      </rPr>
      <t>Geodezja powykonawcza</t>
    </r>
  </si>
  <si>
    <r>
      <rPr>
        <sz val="8"/>
        <rFont val="Arial"/>
        <family val="2"/>
      </rPr>
      <t>3.2</t>
    </r>
  </si>
  <si>
    <r>
      <rPr>
        <sz val="8"/>
        <rFont val="Arial"/>
        <family val="2"/>
      </rPr>
      <t>Dopuszczenie do prac prze TD S.A.</t>
    </r>
  </si>
  <si>
    <r>
      <rPr>
        <sz val="8"/>
        <rFont val="Arial"/>
        <family val="2"/>
      </rPr>
      <t>3.3</t>
    </r>
  </si>
  <si>
    <r>
      <rPr>
        <sz val="8"/>
        <rFont val="Arial"/>
        <family val="2"/>
      </rPr>
      <t>Nadzory branżowe</t>
    </r>
  </si>
  <si>
    <r>
      <rPr>
        <sz val="8"/>
        <rFont val="Arial"/>
        <family val="2"/>
      </rPr>
      <t>3.4</t>
    </r>
  </si>
  <si>
    <r>
      <rPr>
        <sz val="8"/>
        <rFont val="Arial"/>
        <family val="2"/>
      </rPr>
      <t>Dokumentacja powykonawcza</t>
    </r>
  </si>
  <si>
    <t>Wartość</t>
  </si>
  <si>
    <t>Cena jedn.</t>
  </si>
  <si>
    <t>VAT</t>
  </si>
  <si>
    <t>„Rozbudowa drogi powiatowej nr 2602S Brenna – Skoczów, ul. Breńska w Górkach Małych 
wraz z odcinkowym remontem na dowiązaniu.”</t>
  </si>
  <si>
    <t xml:space="preserve">KOSZTY KWALIFIKOWALNE
BRANŻA ELEKTROENERGETYCZNA </t>
  </si>
  <si>
    <t>„Rozbudowa drogi powiatowej nr 2602S Brenna – Skoczów, ul. Breńska w Górkach Małych wraz z odcinkowym remontem na dowiązaniu.”</t>
  </si>
  <si>
    <t>KOSZTY KWALIFIKOWALNE
BRANŻA DROGOWA Z ODWODNIENIEM I ORGANIZACJĄ RUCHU</t>
  </si>
  <si>
    <t>Numer</t>
  </si>
  <si>
    <t>Podstawa</t>
  </si>
  <si>
    <t>Opis</t>
  </si>
  <si>
    <t>Jednostka</t>
  </si>
  <si>
    <t>Ilość</t>
  </si>
  <si>
    <t>Cena</t>
  </si>
  <si>
    <t>1</t>
  </si>
  <si>
    <t>Rozdział</t>
  </si>
  <si>
    <t>ELEMENTY W ZAKRESIE ROZBUDOWY DROGI</t>
  </si>
  <si>
    <t/>
  </si>
  <si>
    <t>1.1</t>
  </si>
  <si>
    <t>Element</t>
  </si>
  <si>
    <t>ROBOTY ROZBIÓRKOWE</t>
  </si>
  <si>
    <t>1.1.1</t>
  </si>
  <si>
    <t>KNNR 1/111/1</t>
  </si>
  <si>
    <t>Roboty pomiarowe przy liniowych robotach ziemnych, trasa dróg w terenie równinnym</t>
  </si>
  <si>
    <t>km</t>
  </si>
  <si>
    <t>1.1.2</t>
  </si>
  <si>
    <t>Kalkulacja indywidualna</t>
  </si>
  <si>
    <t>Demontaz istniejacej wiaty przystankowej, transport wiaty na plac wskazany przez Inwestora na odległość do 15 km</t>
  </si>
  <si>
    <t>szt</t>
  </si>
  <si>
    <t>1.1.3</t>
  </si>
  <si>
    <t>KNR 225/408/5</t>
  </si>
  <si>
    <t>Nawierzchnie z płyt żelbetowych pełnych, rozebranie nawierzchni z płyt pełnych o powierzchni do 3,0·m2 wraz z odwozem i utylizacją</t>
  </si>
  <si>
    <t>m2</t>
  </si>
  <si>
    <t>1.1.4</t>
  </si>
  <si>
    <t>KNRW 510/323/1</t>
  </si>
  <si>
    <t>Cięcie nawierzchni mechanicznie, masy mineralno-bitumiczne, grubość cięcia 5·cm - wcinki</t>
  </si>
  <si>
    <t>m</t>
  </si>
  <si>
    <t>1.1.5</t>
  </si>
  <si>
    <t>CJ 11/2006/4</t>
  </si>
  <si>
    <t>Mechaniczne frezowanie nawierzchni asfaltowej na zimno z odwiezieniem ścinki na plac składowania na odległość do 20 km, głębokość frezowania 4 cm - wcinki</t>
  </si>
  <si>
    <t>1.1.6</t>
  </si>
  <si>
    <t>CJ 11/2006/6</t>
  </si>
  <si>
    <t>Mechaniczne frezowanie nawierzchni asfaltowej na zimno z odwiezieniem ścinki na plac składowania na odległość do 20 km, głębokość frezowania 6 cm (nakład na 12 cm) - jezdnia</t>
  </si>
  <si>
    <t>1.1.7</t>
  </si>
  <si>
    <t>KNR 231/807/1</t>
  </si>
  <si>
    <t>Analogia. Rozebranie nawierzchni z płyt azurowych na podsypce piaskowej z wypełnieniem spoin piaskiem</t>
  </si>
  <si>
    <t>1.1.8</t>
  </si>
  <si>
    <t>Rozebranie nawierzchni z kostki betonowej na podsypce piaskowej z wypełnieniem spoin piaskiem</t>
  </si>
  <si>
    <t>1.1.9</t>
  </si>
  <si>
    <t>KNR 231/803/3</t>
  </si>
  <si>
    <t>Rozebranie nawierzchni z mieszanek mineralno-bitumicznych, mechanicznie, grubość nawierzchni 3·cm (nakład na 6cm)</t>
  </si>
  <si>
    <t>1.1.10</t>
  </si>
  <si>
    <t>KNNR 6/801/2</t>
  </si>
  <si>
    <t>Rozebranie podbudowy, z kruszywa, grubość 15·cm, mechanicznie -  jezdnia (nakład na 30cm)</t>
  </si>
  <si>
    <t>1.1.11</t>
  </si>
  <si>
    <t>KNNR 6/803/3</t>
  </si>
  <si>
    <t>Anallogia. Rozebranie podbudowy z kostki kamiennej , kostka nieregularna na podsypce cementowo-piaskowej, mechanicznie</t>
  </si>
  <si>
    <t>1.1.12</t>
  </si>
  <si>
    <t>Rozebranie podbudowy, z kruszywa, grubość 15·cm, mechanicznie</t>
  </si>
  <si>
    <t>1.1.13</t>
  </si>
  <si>
    <t>KNR 231/813/3</t>
  </si>
  <si>
    <t>Rozebranie krawężników, betonowych 15x30·cm na podsypce cementowo-piaskowej</t>
  </si>
  <si>
    <t>1.1.14</t>
  </si>
  <si>
    <t>KNR 231/812/3</t>
  </si>
  <si>
    <t>Rozebranie ław pod krawężniki i ściek, ławy z betonu</t>
  </si>
  <si>
    <t>m3</t>
  </si>
  <si>
    <t>1.1.15</t>
  </si>
  <si>
    <t>KNR 231/814/2</t>
  </si>
  <si>
    <t>Rozebranie krawężników wtopionych i obrzeży trawnikowych, obrzeża 8x30·cm na podsypce piaskowej</t>
  </si>
  <si>
    <t>1.1.16</t>
  </si>
  <si>
    <t>KNR 405/411/1</t>
  </si>
  <si>
    <t>Demontaż studzienek ściekowych ulicznych, betonowych o średnicy 500·mm z osadnikiem i syfonem</t>
  </si>
  <si>
    <t>kpl</t>
  </si>
  <si>
    <t>1.1.17</t>
  </si>
  <si>
    <t>KNR 231/816/1</t>
  </si>
  <si>
    <t>Rozebranie przepustów rurowych, rury betonowe Fi·40·cm</t>
  </si>
  <si>
    <t>1.1.18</t>
  </si>
  <si>
    <t>Analogia. Rozebranie przepustów rurowych, rury PVC, PP Fi·40·cm wraz z wywozem i utylizacją.</t>
  </si>
  <si>
    <t>1.1.19</t>
  </si>
  <si>
    <t>KNR 231/816/4</t>
  </si>
  <si>
    <t>Rozebranie przepustów rurowych, ścianki czołowe</t>
  </si>
  <si>
    <t>1.1.20</t>
  </si>
  <si>
    <t>KNR 404/1103/4</t>
  </si>
  <si>
    <t>Wywiezienie gruzu z terenu rozbiórki przy mechanicznym załadowaniu i wyładowaniu, transport samochodem samowyładowczym na odległość 1 km wraz z utylizacją (naklad na 10km)</t>
  </si>
  <si>
    <t>1.1.21</t>
  </si>
  <si>
    <t>KNR 404/1103/1</t>
  </si>
  <si>
    <t>Wywiezienie kruszywa z rozbiórki do ponownej zabudowy na odkład, przy mechanicznym załadowaniu i wyładowaniu, załadowanie koparko-ładowarką samochodów samowyładowczych, przy obsłudze 3 samochodów na zmianę</t>
  </si>
  <si>
    <t>1.2</t>
  </si>
  <si>
    <t>WYCINKA DRZEW</t>
  </si>
  <si>
    <t>1.2.1</t>
  </si>
  <si>
    <t>Kalkulacja indywidualna. Przeprowadzenie oględzin drzew i krzewów przeznaczonych do wycięcia pod kątem występowania miejsc lęgowych ptaków, bezpośrednio przed rozpoczęciem wycinki, przez osobę posiadającą odpowiednią wiedzę ornitologiczną. Wykonanie ekspertyzy ornitologicznej oraz sporządzenie wniosku do Regionalnej Dyrekcji Ochrony Środowiska o wydanie zezwolenia na odstępstwo od zakazóww stosunku do gatunków chronionych</t>
  </si>
  <si>
    <t>1.2.2</t>
  </si>
  <si>
    <t>KNR 201/108/2</t>
  </si>
  <si>
    <t>Mechaniczne karczowanie, zagajniki średniej gęstości</t>
  </si>
  <si>
    <t>ha</t>
  </si>
  <si>
    <t>1.2.3</t>
  </si>
  <si>
    <t>KNR 201/103/1</t>
  </si>
  <si>
    <t>Ścinanie drzew piłą mechaniczną, Fi·10-15·cm</t>
  </si>
  <si>
    <t>1.2.4</t>
  </si>
  <si>
    <t>KNR 201/103/2</t>
  </si>
  <si>
    <t>Ścinanie drzew piłą mechaniczną, Fi·16-25·cm</t>
  </si>
  <si>
    <t>1.2.5</t>
  </si>
  <si>
    <t>KNR 201/103/3</t>
  </si>
  <si>
    <t>Ścinanie drzew piłą mechaniczną, Fi·26-35·cm</t>
  </si>
  <si>
    <t>1.2.6</t>
  </si>
  <si>
    <t>KNR 201/103/4</t>
  </si>
  <si>
    <t>Ścinanie drzew piłą mechaniczną, Fi·36-45·cm</t>
  </si>
  <si>
    <t>1.2.7</t>
  </si>
  <si>
    <t>KNR 201/103/5</t>
  </si>
  <si>
    <t>Ścinanie drzew piłą mechaniczną, Fi·46-55·cm</t>
  </si>
  <si>
    <t>1.2.8</t>
  </si>
  <si>
    <t>KNR 201/103/7</t>
  </si>
  <si>
    <t>Ścinanie drzew piłą mechaniczną, Fi·66-75·cm</t>
  </si>
  <si>
    <t>1.2.9</t>
  </si>
  <si>
    <t>KNR 201/110/1</t>
  </si>
  <si>
    <t>Wywożenie dłużyc, karpiny i gałęzi, transport na odległość do 2·km, dłużyce (nakład na 5km)</t>
  </si>
  <si>
    <t>1.2.10</t>
  </si>
  <si>
    <t>KNNR 1/104/10</t>
  </si>
  <si>
    <t>Karczowanie pni koparką podsiębierną w gruntach o normalnej wilgotności, grunt kategorii III-IV, pnie średnicy 10-15·cm</t>
  </si>
  <si>
    <t>1.2.11</t>
  </si>
  <si>
    <t>KNNR 1/104/11</t>
  </si>
  <si>
    <t>Karczowanie pni koparką podsiębierną w gruntach o normalnej wilgotności, grunt kategorii III-IV, pnie średnicy 16-25·cm</t>
  </si>
  <si>
    <t>1.2.12</t>
  </si>
  <si>
    <t>KNNR 1/104/12</t>
  </si>
  <si>
    <t>Karczowanie pni koparką podsiębierną w gruntach o normalnej wilgotności, grunt kategorii III-IV, pnie średnicy 26-35·cm</t>
  </si>
  <si>
    <t>1.2.13</t>
  </si>
  <si>
    <t>KNNR 1/104/13</t>
  </si>
  <si>
    <t>Karczowanie pni koparką podsiębierną w gruntach o normalnej wilgotności, grunt kategorii III-IV, pnie średnicy 36-45·cm</t>
  </si>
  <si>
    <t>1.2.14</t>
  </si>
  <si>
    <t>KNNR 1/104/14</t>
  </si>
  <si>
    <t>Karczowanie pni koparką podsiębierną w gruntach o normalnej wilgotności, grunt kategorii III-IV, pnie średnicy 46-55·cm</t>
  </si>
  <si>
    <t>1.2.15</t>
  </si>
  <si>
    <t>KNNR 1/104/16</t>
  </si>
  <si>
    <t>Karczowanie pni koparką podsiębierną w gruntach o normalnej wilgotności, grunt kategorii III-IV, pnie średnicy 66-75·cm</t>
  </si>
  <si>
    <t>1.2.16</t>
  </si>
  <si>
    <t>KNNR 1/108/1</t>
  </si>
  <si>
    <t>Wywożenie pni i korzeni w terenie normalnym, średnica 10-15·cm na odległośc do 5km</t>
  </si>
  <si>
    <t>1.2.17</t>
  </si>
  <si>
    <t>KNNR 1/108/2</t>
  </si>
  <si>
    <t>Wywożenie pni i korzeni w terenie normalnym, średnica 16-25·cm</t>
  </si>
  <si>
    <t>1.2.18</t>
  </si>
  <si>
    <t>KNNR 1/108/3</t>
  </si>
  <si>
    <t>Wywożenie pni i korzeni w terenie normalnym, średnica 26-35·cm</t>
  </si>
  <si>
    <t>1.2.19</t>
  </si>
  <si>
    <t>KNNR 1/108/4</t>
  </si>
  <si>
    <t>Wywożenie pni i korzeni w terenie normalnym, średnica 36-45·cm</t>
  </si>
  <si>
    <t>1.2.20</t>
  </si>
  <si>
    <t>KNNR 1/108/5</t>
  </si>
  <si>
    <t>Wywożenie pni i korzeni w terenie normalnym, średnica 46-55·cm</t>
  </si>
  <si>
    <t>1.2.21</t>
  </si>
  <si>
    <t>KNNR 1/108/7</t>
  </si>
  <si>
    <t>Wywożenie pni i korzeni w terenie normalnym, średnica 66-75·cm</t>
  </si>
  <si>
    <t>1.3</t>
  </si>
  <si>
    <t>ROBOTY ZIEMNE</t>
  </si>
  <si>
    <t>1.3.1</t>
  </si>
  <si>
    <t>KNR 201/207/2 (2)</t>
  </si>
  <si>
    <t>Roboty ziemne koparkami podsiębiernymi z transportem urobku samochodami samowyładowczymi do 1·km, koparka 1,20·m3, grunt kategorii III, 90% mechanicznie</t>
  </si>
  <si>
    <t>1.3.2</t>
  </si>
  <si>
    <t>KNR 201/301/2</t>
  </si>
  <si>
    <t>Roboty ziemne z transportem urobku samochodami samowyładowczymi do 1·km, kategoria gruntu III, 10% ręcznie</t>
  </si>
  <si>
    <t>1.3.3</t>
  </si>
  <si>
    <t>KNR 201/207/3 (2)</t>
  </si>
  <si>
    <t>Analogia. Roboty ziemne zmechanizowane z transportem urobku samochodami samowyładowczymi do 1·km, grunt kategorii VII, samochód 10-15·t - dokopy pod studnie chłonne, 90% mechanicznie</t>
  </si>
  <si>
    <t>1.3.4</t>
  </si>
  <si>
    <t>KNR 201/301/4</t>
  </si>
  <si>
    <t>Roboty ziemne z transportem urobku samochodami samowyładowczymi do 1·km, kategoria gruntu VII - dokopy pod studnie chłonne, 10% ręcznie</t>
  </si>
  <si>
    <t>1.3.5</t>
  </si>
  <si>
    <t>KNR 401/108/8</t>
  </si>
  <si>
    <t>Wywóz samochodami samowyładowczymi, ziemia, na odległość 1 km wraz z utylizacją (nakład na 10km)</t>
  </si>
  <si>
    <t>1.3.6</t>
  </si>
  <si>
    <t>Zakup i dowóz kruszywa na nasypy - rumosz nieglinisaty</t>
  </si>
  <si>
    <t>1.3.7</t>
  </si>
  <si>
    <t>KNR 201/235/2 (1)</t>
  </si>
  <si>
    <t>Formowanie i zagęszczanie nasypów spycharkami, wysokość do 3,0·m, grunt kategorii III-IV, spycharka 55·kW (75·KM) - 80% mechanicznie</t>
  </si>
  <si>
    <t>1.3.8</t>
  </si>
  <si>
    <t>KNR 201/313/2</t>
  </si>
  <si>
    <t>Ręczne formowanie nasypów z ziemi dowożonej samochodami, samowyładowczymi, kategoria gruntu III-IV - 20% ręcznie</t>
  </si>
  <si>
    <t>1.4</t>
  </si>
  <si>
    <t>JEZDNIA typ I</t>
  </si>
  <si>
    <t>1.4.1</t>
  </si>
  <si>
    <t>KNR 911/101/2 (2)</t>
  </si>
  <si>
    <t>Geowłóknina separacyjna</t>
  </si>
  <si>
    <t>1.4.2</t>
  </si>
  <si>
    <t>KNNR 6/103/1</t>
  </si>
  <si>
    <t>Profilowanie i zagęszczanie podłoża pod warstwy konstrukcyjne nawierzchni, wykonywane ręcznie, kategoria gruntu II-IV</t>
  </si>
  <si>
    <t>1.4.3</t>
  </si>
  <si>
    <t>KNR 911/102/4 (1)</t>
  </si>
  <si>
    <t>Wzmacnianie podłoża gruntowego geokratami, wysokość układanej geokraty 20·cm, kruszywo C50/30</t>
  </si>
  <si>
    <t>1.4.4</t>
  </si>
  <si>
    <t>1.4.5</t>
  </si>
  <si>
    <t>KNNR 6/111/2 (2)</t>
  </si>
  <si>
    <t>Podbudowy z gruntu stabilizowanego, cementem 25·kg/m2, warstwa po zagęszczeniu 30·cm, z gruntofrezarką- analogia- warrstwa mrozoochronna - betonu popiołowego Rm&gt;2,5MPa (nakład na 20cm)</t>
  </si>
  <si>
    <t>1.4.6</t>
  </si>
  <si>
    <t>KNNR 6/113/1</t>
  </si>
  <si>
    <t>Podbudowy z kruszyw łamanych, warstwa dolna 0/63, po zagęszczeniu 15·cm</t>
  </si>
  <si>
    <t>1.4.7</t>
  </si>
  <si>
    <t>KNNR 6/113/5</t>
  </si>
  <si>
    <t>Podbudowy z kruszyw łamanych, warstwa górna 0/31,5 po zagęszczeniu 10·cm (nakład na 5cm)</t>
  </si>
  <si>
    <t>1.4.8</t>
  </si>
  <si>
    <t>KNR 231/1004/7</t>
  </si>
  <si>
    <t>Skropienie nawierzchni drogowej emulsją asfaltową 0,5kg/m2</t>
  </si>
  <si>
    <t>1.4.9</t>
  </si>
  <si>
    <t>KNNR 6/110/3 (3)</t>
  </si>
  <si>
    <t>Podbudowy z mieszanek mineralno-bitumicznych, podbudowa asfaltowa 0/22, warstwa po zagęszczeniu 8·cm, grysowo-żwirowa (standard II), samochód 10-15·t (nakład na 10cm)</t>
  </si>
  <si>
    <t>1.4.10</t>
  </si>
  <si>
    <t>1.4.11</t>
  </si>
  <si>
    <t>KNNR 6/308/2 (2)</t>
  </si>
  <si>
    <t>Nawierzchnie z mieszanek mineralno-bitumicznych (warstwa wiążąca), asfalt modyfikowany, warstwa wiążąca 0/16, grubość po zagęszczeniu 5·cm (nakład na 6cm)</t>
  </si>
  <si>
    <t>1.4.12</t>
  </si>
  <si>
    <t>1.4.13</t>
  </si>
  <si>
    <t>KNR 231/310/5</t>
  </si>
  <si>
    <t>Nawierzchnie z mieszanek mineralno-bitumicznych grysowych, asfalt modyfikowany, warstwa ścieralna 0/11, grubości po zagęszczeniu 4·cm</t>
  </si>
  <si>
    <t>1.5</t>
  </si>
  <si>
    <t>JEZDNIA typ II</t>
  </si>
  <si>
    <t>1.5.1</t>
  </si>
  <si>
    <t>1.5.2</t>
  </si>
  <si>
    <t>Podbudowy z gruntu stabilizowanego, cementem 25·kg/m2, warstwa po zagęszczeniu 30·cm, z gruntofrezarką- analogia- warrstwa ulepszonego podłoża - betonu popiołowego Rm&gt; 2,5 MPa (nakład na 25cm)</t>
  </si>
  <si>
    <t>1.5.3</t>
  </si>
  <si>
    <t>Podbudowy z gruntu stabilizowanego, cementem 25·kg/m2, warstwa po zagęszczeniu 30·cm, z gruntofrezarką- analogia- warrstwa mrozoochronna - betonu popiołowego Rm&gt;2,5MPa (nakład na 22cm)</t>
  </si>
  <si>
    <t>1.5.4</t>
  </si>
  <si>
    <t>1.5.5</t>
  </si>
  <si>
    <t>1.5.6</t>
  </si>
  <si>
    <t>1.5.7</t>
  </si>
  <si>
    <t>1.5.8</t>
  </si>
  <si>
    <t>1.5.9</t>
  </si>
  <si>
    <t>1.5.10</t>
  </si>
  <si>
    <t>1.5.11</t>
  </si>
  <si>
    <t>1.6</t>
  </si>
  <si>
    <t>JEZDNIA - nawiązania do stanu istniejącego (wcinki)</t>
  </si>
  <si>
    <t>1.6.1</t>
  </si>
  <si>
    <t>1.6.2</t>
  </si>
  <si>
    <t>1.7</t>
  </si>
  <si>
    <t>CHODNIK - nawierzchnia betonowa kostka brukowa, kostka granitowa</t>
  </si>
  <si>
    <t>1.7.1</t>
  </si>
  <si>
    <t>1.7.2</t>
  </si>
  <si>
    <t>Podbudowy z kruszyw łamanych, warstwa dolna 0/63, po zagęszczeniu 15·cm (nakład na 25cm)</t>
  </si>
  <si>
    <t>1.7.3</t>
  </si>
  <si>
    <t>Podbudowy z kruszyw łamanych 0/31,5, warstwa górna, po zagęszczeniu 10·cm (nakład na 5cm)</t>
  </si>
  <si>
    <t>1.7.4</t>
  </si>
  <si>
    <t>KNNR 6/302/4</t>
  </si>
  <si>
    <t>Analogia. Nawierzchnie z kostki kamiennej na podsypce cementowo - piaskowej, kostka nieregularna, wysokość 6·cm</t>
  </si>
  <si>
    <t>1.7.5</t>
  </si>
  <si>
    <t>KNNR 6/502/3 (1)</t>
  </si>
  <si>
    <t>Chodniki z kostki brukowej betonowej, grubość 8·cm, podsypka zaprawa cementowo-piaskowa M10 z wypełnieniem spoin piaskiem, kostka integracyna prostokątna, 10x20cm, kolor żółty</t>
  </si>
  <si>
    <t>1.7.6</t>
  </si>
  <si>
    <t>Chodniki z kostki brukowej betonowej, grubość 8·cm, podsypka zaprawa cementowo-piaskowa M10 z wypełnieniem spoin piaskiem, kostka szara - typ "prostokąt"</t>
  </si>
  <si>
    <t>1.8</t>
  </si>
  <si>
    <t>POBOCZA - nawierzchnia destrukt asfaltowy + grys</t>
  </si>
  <si>
    <t>1.8.1</t>
  </si>
  <si>
    <t>1.8.2</t>
  </si>
  <si>
    <t>1.8.3</t>
  </si>
  <si>
    <t>1.8.4</t>
  </si>
  <si>
    <t>Analogia - Podbudowy z destruktu asfaltowego warstwa górna, po zagęszczeniu 10·cm</t>
  </si>
  <si>
    <t>1.8.5</t>
  </si>
  <si>
    <t>KNR 231/1002/7</t>
  </si>
  <si>
    <t>Dwukrotne powierzchniowe utrwalanie nawierzchni drogowych emulsją asfaltową, kruszywo naturalne frakcji 12-16, kruszywo w ilości 13·dm3/m2</t>
  </si>
  <si>
    <t>1.9</t>
  </si>
  <si>
    <t>ZJAZD TYP 1 (indywidualny) - nawierzchnia betonowa kostka brukowa</t>
  </si>
  <si>
    <t>1.9.1</t>
  </si>
  <si>
    <t>1.9.2</t>
  </si>
  <si>
    <t>Podbudowy z kruszyw łamanych, warstwa dolna 0/63, po zagęszczeniu 15·cm (nakład na 35cm)</t>
  </si>
  <si>
    <t>1.9.3</t>
  </si>
  <si>
    <t>1.9.4</t>
  </si>
  <si>
    <t>KNNR 6/502/3 (2)</t>
  </si>
  <si>
    <t>Chodniki z kostki brukowej betonowej, grubość 8·cm, układane na zaprawie cementowej M10 z wypełnieniem spoin piaskiem, kostka typ "podwójne T" kolor bordo</t>
  </si>
  <si>
    <t>1.10</t>
  </si>
  <si>
    <t>ZJAZD TYP 2 (publiczny) - nawierzchnia beton asfaltowy</t>
  </si>
  <si>
    <t>1.10.1</t>
  </si>
  <si>
    <t>1.10.2</t>
  </si>
  <si>
    <t>Podbudowy z kruszyw łamanych, warstwa dolna 0/63, po zagęszczeniu 15·cm (nakład na 10cm)</t>
  </si>
  <si>
    <t>1.10.3</t>
  </si>
  <si>
    <t>1.10.4</t>
  </si>
  <si>
    <t>1.10.5</t>
  </si>
  <si>
    <t>1.10.6</t>
  </si>
  <si>
    <t>1.10.7</t>
  </si>
  <si>
    <t>1.11</t>
  </si>
  <si>
    <t>ZJAZD TYP 3 (publiczny) - nawierzchnia betonowa kostka brukowa</t>
  </si>
  <si>
    <t>1.11.1</t>
  </si>
  <si>
    <t>1.11.2</t>
  </si>
  <si>
    <t>Podbudowy z kruszyw łamanych, warstwa dolna 0/63, po zagęszczeniu 15·cm (nakład na 55cm)</t>
  </si>
  <si>
    <t>1.11.3</t>
  </si>
  <si>
    <t>1.11.4</t>
  </si>
  <si>
    <t>1.12</t>
  </si>
  <si>
    <t>ZATOKA AUTOBUSOWA</t>
  </si>
  <si>
    <t>1.12.1</t>
  </si>
  <si>
    <t>1.12.2</t>
  </si>
  <si>
    <t>Podbudowy z kruszyw łamanych, warstwa dolna 0/63, po zagęszczeniu 15·cm (nakład na 40cm)</t>
  </si>
  <si>
    <t>1.12.3</t>
  </si>
  <si>
    <t>Podbudowy z kruszyw łamanych 0/31,5, warstwa górna, po zagęszczeniu 10·cm</t>
  </si>
  <si>
    <t>1.12.4</t>
  </si>
  <si>
    <t>KNNR 6/109/3</t>
  </si>
  <si>
    <t>Podbudowy betonowe, pielęgnacja piaskiem i wodą, warstwa po zagęszczeniu 20·cm - beton C25/30, kl. eksp. XF4 (nakład na 25cm)</t>
  </si>
  <si>
    <t>1.12.5</t>
  </si>
  <si>
    <t>Analogia. Chodniki z kostki brukowej betonowej, grubość 10·cm, układane na zaprawie cementowej M10 z wypełnieniem spoin piaskiem, kostka typ "podwójne T" kolor bordo</t>
  </si>
  <si>
    <t>1.13</t>
  </si>
  <si>
    <t>WYSPA PRZEJEZDNA</t>
  </si>
  <si>
    <t>1.13.1</t>
  </si>
  <si>
    <t>1.13.2</t>
  </si>
  <si>
    <t>1.13.3</t>
  </si>
  <si>
    <t>1.13.4</t>
  </si>
  <si>
    <t>1.13.5</t>
  </si>
  <si>
    <t>Analogia. Nawierzchnie z kostki kamiennej na podsypce cementowo - piaskowej, kostka nieregularna, 15/7</t>
  </si>
  <si>
    <t>1.14</t>
  </si>
  <si>
    <t>ELEMENTY DROGOWE</t>
  </si>
  <si>
    <t>1.14.1</t>
  </si>
  <si>
    <t>KNNR 6/403/4</t>
  </si>
  <si>
    <t>Krawężniki wraz z wykonaniem ław, betonowe wystające 20x30·cm, ława betonowa, podsypka cementowo-piaskowa</t>
  </si>
  <si>
    <t>1.14.2</t>
  </si>
  <si>
    <t>Krawężniki wraz z wykonaniem ław, betonowe najazdowe 20x22·cm, ława betonowa, podsypka cementowo-piaskowa</t>
  </si>
  <si>
    <t>1.14.3</t>
  </si>
  <si>
    <t>KNNR 6/403/3</t>
  </si>
  <si>
    <t>Krawężniki wraz z wykonaniem ław, betonowe najazdowe 15x22·cm, ława betonowa, podsypka cementowo-piaskowa</t>
  </si>
  <si>
    <t>1.14.4</t>
  </si>
  <si>
    <t>KNNR 6/404/5</t>
  </si>
  <si>
    <t>Obrzeża betonowe, 30x8·cm, podsypka cementowo-piaskowa, wypełnienie spoin zaprawą cementową</t>
  </si>
  <si>
    <t>1.14.5</t>
  </si>
  <si>
    <t>KNNR 6/402/3</t>
  </si>
  <si>
    <t>Analogia. Obrzeża kamienne, 30x8·cm, podsypka cementowo-piaskowa, wypełnienie spoin zaprawą cementową</t>
  </si>
  <si>
    <t>1.14.6</t>
  </si>
  <si>
    <t>KNR 231/402/3</t>
  </si>
  <si>
    <t>Ławy pod obrzeża, betonowa zwykła, beton C12/15, 0,035m3/mb</t>
  </si>
  <si>
    <t>1.14.7</t>
  </si>
  <si>
    <t>KNNR 6/608/4</t>
  </si>
  <si>
    <t>Analogia-Ścieki uliczne z kostki betonowej gr.8 cm cm, na podsypce cementowo- piaskowej</t>
  </si>
  <si>
    <t>1.14.8</t>
  </si>
  <si>
    <t>Ławy pod ściek uliczny z betonu C12/15, 0,046m3/mb</t>
  </si>
  <si>
    <t>1.15</t>
  </si>
  <si>
    <t>ZABEZPIECZENIE SKARPY ELEMENTAMI PREFABRYKOWANYMI typ "L"</t>
  </si>
  <si>
    <t>1.15.1</t>
  </si>
  <si>
    <t>Zabezpieczenie skarpy elementami prefabrykowanymi typ "L" o wys. 1,55m na podsypce cementowo - piaskowej, zakup elementu, trnsport na budowę, wykonanie izolacji, zabudowanie elementu</t>
  </si>
  <si>
    <t>1.15.2</t>
  </si>
  <si>
    <t>KNNR 6/113/2</t>
  </si>
  <si>
    <t>Podbudowy z kruszyw łamanych, warstwa dolna, po zagęszczeniu 20·cm (nakład na 15cm) - ława pod prefabrykat</t>
  </si>
  <si>
    <t>1.15.3</t>
  </si>
  <si>
    <t>KNR 231/605/2</t>
  </si>
  <si>
    <t>Analogia - Ławy fundamentowe z chudego betonu C12/15</t>
  </si>
  <si>
    <t>1.16</t>
  </si>
  <si>
    <t>ELEMENTY ODWODNIENIA</t>
  </si>
  <si>
    <t>1.16.1</t>
  </si>
  <si>
    <t>KNR 201/520/1</t>
  </si>
  <si>
    <t>Umocnienie skarp i rowów płytami ażurowymi 60x40x6 mm</t>
  </si>
  <si>
    <t>1.16.2</t>
  </si>
  <si>
    <t>KNNR 1/503/3</t>
  </si>
  <si>
    <t>Plantowanie (obrobienie na czysto), skarpy i dno wykopów wykonywanych mechanicznie, kategoria gruntu I-III - formowanie skarp i rowów</t>
  </si>
  <si>
    <t>1.16.3</t>
  </si>
  <si>
    <t>KNR 231/605/3</t>
  </si>
  <si>
    <t>Przepusty rurowe pod zjazdami, ścianki czołowe dla rur Fi·40·cm</t>
  </si>
  <si>
    <t>1.16.4</t>
  </si>
  <si>
    <t>KNNR 4/1308/6</t>
  </si>
  <si>
    <t>Kanały z rur typu PP dwuściennych z kielichem SN10 łączone na wcisk, Fi·400·mm</t>
  </si>
  <si>
    <t>1.16.5</t>
  </si>
  <si>
    <t>KNR 228/501/9 (1)</t>
  </si>
  <si>
    <t>Obsypka rurociągu kruszywem dowiezionym, piasek</t>
  </si>
  <si>
    <t>1.16.6</t>
  </si>
  <si>
    <t>KNR 231/605/1</t>
  </si>
  <si>
    <t>Przepusty rurowe pod zjazdami, ławy fundamentowe z kruszywa gr. 20cm</t>
  </si>
  <si>
    <t>1.17</t>
  </si>
  <si>
    <t>KANALIZACJA</t>
  </si>
  <si>
    <t>1.17.1</t>
  </si>
  <si>
    <t>KNRW 218/408/3</t>
  </si>
  <si>
    <t>Kanały z rur typu PVC-U SN8 łączone na wcisk, Fi·200·mm - przykanaliki</t>
  </si>
  <si>
    <t>1.17.2</t>
  </si>
  <si>
    <t>KNRW 218/408/5</t>
  </si>
  <si>
    <t>Kanały z rur typu PP dwuściennych z kielichem SN10 łączone na wcisk, Fi·315·mm</t>
  </si>
  <si>
    <t>1.17.3</t>
  </si>
  <si>
    <t>1.17.4</t>
  </si>
  <si>
    <t>KNR 218/501/3</t>
  </si>
  <si>
    <t>Podłoże z materiałów sypkich, grubości 20·cm - piasek</t>
  </si>
  <si>
    <t>1.17.5</t>
  </si>
  <si>
    <t>KNR 201/610/6</t>
  </si>
  <si>
    <t>Drenaże - podsypka filtracyjna w gotowym suchym wykopie, z gotowego kruszywa - obsypanie kanałów piaskiem 30 cm ponad rurę</t>
  </si>
  <si>
    <t>1.17.6</t>
  </si>
  <si>
    <t>Analogia. Przepusty rurowe pod zjazdami, ścianki czołowe dla rur Fi·30·cm - wyloty kanalizacji</t>
  </si>
  <si>
    <t>1.17.7</t>
  </si>
  <si>
    <t>Analogia. Przepusty rurowe pod zjazdami, ścianki czołowe dla rur Fi·40·cm - wyloty kanalizacji</t>
  </si>
  <si>
    <t>1.17.8</t>
  </si>
  <si>
    <t>KNRW 218/524/2</t>
  </si>
  <si>
    <t>Studzienki ściekowe uliczne betonowe i podwórzowe, Fi·500·mm, z osadnikiem bez syfonu - wpusty prostokatne uliczne wraz z wykonaniem obsypki piaskowej</t>
  </si>
  <si>
    <t>1.17.9</t>
  </si>
  <si>
    <t>Studzienki ściekowe uliczne betonowe i podwórzowe, Fi·500·mm, z osadnikiem bez syfonu - wpusty uliczne czołowoboczne wraz z wykonaniem obsypki piaskowej</t>
  </si>
  <si>
    <t>1.17.10</t>
  </si>
  <si>
    <t>KNRW 218/513/1 (1)</t>
  </si>
  <si>
    <t>Studnie rewizyjne z kręgów betonowych w gotowym wykopie, Fi·1000·mm, głębokość 3·m, właz klasy C250 wraz z wykonaniem obsypki piaskowej.</t>
  </si>
  <si>
    <t>1.17.11</t>
  </si>
  <si>
    <t>KNRW 218/513/1 (2)</t>
  </si>
  <si>
    <t>Studnie rewizyjne z kręgów betonowych w gotowym wykopie, Fi·1000·mm, głębokość 3·m, z pierścieniem odciążającym, właz klasy D400 wraz z wykonaniem obsypki piaskowej.</t>
  </si>
  <si>
    <t>1.17.12</t>
  </si>
  <si>
    <t>KNRW 218/513/2</t>
  </si>
  <si>
    <t>Studnie rewizyjne z kręgów betonowych w gotowym wykopie, Fi·1000·mm, za każde 0,5·m różnicy głębokości</t>
  </si>
  <si>
    <t>0.5 m</t>
  </si>
  <si>
    <t>1.17.13</t>
  </si>
  <si>
    <t>Analogia. Studnie chłonne z kręgów betonowych w gotowym wykopie, Fi·1000·mm, głębokość 3·m, właz klasy C250 wraz z wykonaniem obsypki piaskowej.</t>
  </si>
  <si>
    <t>1.17.14</t>
  </si>
  <si>
    <t>Analogia. Studnie chłonne z kręgów betonowych w gotowym wykopie, Fi·1000·mm, za każde 0,5·m różnicy głębokości</t>
  </si>
  <si>
    <t>1.17.15</t>
  </si>
  <si>
    <t>KNRW 218/513/3 (1)</t>
  </si>
  <si>
    <t>Analogia. Studnie chłonne z kręgów betonowych w gotowym wykopie, Fi·1250·mm, głębokość 3·m, właz klasy C250 wraz z wykonaniem obsypki piaskowej.</t>
  </si>
  <si>
    <t>1.17.16</t>
  </si>
  <si>
    <t>KNRW 218/513/4</t>
  </si>
  <si>
    <t>Analogia. Studnie chłonne z kręgów betonowych w gotowym wykopie, Fi·1250·mm, za każde 0,5·m różnicy głębokości</t>
  </si>
  <si>
    <t>1.17.17</t>
  </si>
  <si>
    <t>KNRW 218/513/5 (1)</t>
  </si>
  <si>
    <t>Analogia. Studnie chłonne z kręgów betonowych w gotowym wykopie, Fi·1500·mm, głębokość 3·m, właz klasy C250 wraz z wykonaniem obsypki piaskowej.</t>
  </si>
  <si>
    <t>1.17.18</t>
  </si>
  <si>
    <t>KNRW 218/513/6</t>
  </si>
  <si>
    <t>Analogia. Studnie chłonne z kręgów betonowych w gotowym wykopie, Fi·1500·mm, za każde 0,5·m różnicy głębokości</t>
  </si>
  <si>
    <t>1.17.19</t>
  </si>
  <si>
    <t>1.17.20</t>
  </si>
  <si>
    <t>Zakup i dowóz kruszywa - pospołka . Zasypanie wykopów po kanalizacji - 50% ogólnego zapotrzebowania)</t>
  </si>
  <si>
    <t>1.17.21</t>
  </si>
  <si>
    <t>KNR 201/205/2</t>
  </si>
  <si>
    <t>Analogia. Roboty ziemne koparkami podsiębiernymi z transportem urobku samochodami samowyładowczymi do 1·km, koparka 0,15·m3, grunt kategorii III -  dowóz kruszywa z rozbiórki - zasypanie wykopów po kanalizacji - 50% ogólnego zapotrzebowania</t>
  </si>
  <si>
    <t>1.17.22</t>
  </si>
  <si>
    <t>KNR 201/217/6</t>
  </si>
  <si>
    <t>Wykopy oraz przekopy wykonywane koparkami podsiębiernymi na odkład, koparka 0,40·m3, grunt kategorii III - zasypanie wykopów po kanalizacji</t>
  </si>
  <si>
    <t>1.17.23</t>
  </si>
  <si>
    <t>KNR 201/236/1</t>
  </si>
  <si>
    <t>Zagęszczanie nasypów, ubijakami mechanicznymi, wykopy po kanalizacji</t>
  </si>
  <si>
    <t>1.17.24</t>
  </si>
  <si>
    <t>KNR 218/804/2 (1)</t>
  </si>
  <si>
    <t>Próba szczelności kanałów rurowych, kanał Dn·200·mm</t>
  </si>
  <si>
    <t>1.17.25</t>
  </si>
  <si>
    <t>KNR 218/804/4 (1)</t>
  </si>
  <si>
    <t>Próba szczelności kanałów rurowych, kanał Dn·315·mm</t>
  </si>
  <si>
    <t>1.17.26</t>
  </si>
  <si>
    <t>KNR 218/804/5 (1)</t>
  </si>
  <si>
    <t>Próba szczelności kanałów rurowych, kanał Dn·400·mm</t>
  </si>
  <si>
    <t>1.17.27</t>
  </si>
  <si>
    <t>Kalkulacja własna. Inspekcja TV kanałów (Kontrola CCTV) – uwzględniająca spadki, wykonana zgodnie z PN-EN 13508-2 Stan zewnętrznych systemów kanalizacyjnych, część 2: System kodowania inspekcji wizualnej.</t>
  </si>
  <si>
    <t>1.18</t>
  </si>
  <si>
    <t>ZABEZPIECZENIE IST. SIECI TELETECHNICZNEJ</t>
  </si>
  <si>
    <t>1.18.1</t>
  </si>
  <si>
    <t>KNR 201/310/2</t>
  </si>
  <si>
    <t>Wykopy ciągłe lub jamiste ze skarpami o szerokości dna do 1.5·m ze złożeniem urobku na odkład, wykopy o głębokości do 1.5·m, kategoria gruntu III</t>
  </si>
  <si>
    <t>1.18.2</t>
  </si>
  <si>
    <t>KNR 218/501/1</t>
  </si>
  <si>
    <t>Podłoże z materiałów sypkich, grubości 10·cm</t>
  </si>
  <si>
    <t>1.18.3</t>
  </si>
  <si>
    <t>KNR 510/303/3</t>
  </si>
  <si>
    <t>Układanie rur ochronnych dwudzielnych, rura gładka  Fi 110 mm A PS</t>
  </si>
  <si>
    <t>1.18.4</t>
  </si>
  <si>
    <t>Roboty ziemne z transportem urobku samochodami samowyładowczymi do 1·km, kategoria gruntu III - odwóz gruntu</t>
  </si>
  <si>
    <t>1.18.5</t>
  </si>
  <si>
    <t>KNR 201/214/4 (1)</t>
  </si>
  <si>
    <t>Odległości transportu, ponad 1·km samochodami samowyładowczymi, po drogach utwardzonych, grunt kategorii III-IV, samochód do 5·t na nakład na 9 km wraz z utylizacją</t>
  </si>
  <si>
    <t>1.18.6</t>
  </si>
  <si>
    <t>Drenaże - podsypka filtracyjna w gotowym suchym wykopie, z gotowego kruszywa - obsypanie kanałów piaskiem 20 cm ponad rurę</t>
  </si>
  <si>
    <t>1.19</t>
  </si>
  <si>
    <t>WYMIANA SIECI GAZOWEJ W ŚLADZIE PRZEBUDOWYWANEJ JEZDNI</t>
  </si>
  <si>
    <t>1.19.1</t>
  </si>
  <si>
    <t>KNR 201/217/2</t>
  </si>
  <si>
    <t>Wykopy oraz przekopy wykonywane koparkami podsiębiernymi na odkład, koparka 0,15·m3, grunt kategorii III</t>
  </si>
  <si>
    <t>1.19.2</t>
  </si>
  <si>
    <t>1.19.3</t>
  </si>
  <si>
    <t>KNRW 219/301/6</t>
  </si>
  <si>
    <t>Analogia. Montaż rurociagów z rur polietylenowych o średnicy nominalnej 63 mm montowanych z rur w zwojach PE100RC SDR11 wraz z przewodem lokalizacyjnym</t>
  </si>
  <si>
    <t>1.19.4</t>
  </si>
  <si>
    <t>Podłoże z materiałów sypkich, grubości 20·cm - podsypa</t>
  </si>
  <si>
    <t>1.19.5</t>
  </si>
  <si>
    <t>Podłoże z materiałów sypkich, grubości 20·cm - obsypka</t>
  </si>
  <si>
    <t>1.19.6</t>
  </si>
  <si>
    <t>KNRW 219/208/12</t>
  </si>
  <si>
    <t>Analogia - Przejście PE/stal fi 63/50</t>
  </si>
  <si>
    <t>1.19.7</t>
  </si>
  <si>
    <t>KNRW 219/303/6 (1)</t>
  </si>
  <si>
    <t>Połączenia za pomocą kształtek elektrooporowych, Dn·63 mm - mufy</t>
  </si>
  <si>
    <t>złącze</t>
  </si>
  <si>
    <t>1.19.8</t>
  </si>
  <si>
    <t>KNRW 219/306/4 (1)</t>
  </si>
  <si>
    <t>Rury ochronne (osłonowe), Fi·90 mm, PE</t>
  </si>
  <si>
    <t>1.19.9</t>
  </si>
  <si>
    <t>Montaż aparatury kontrolno pomiarowej</t>
  </si>
  <si>
    <t>1.19.10</t>
  </si>
  <si>
    <t>KNRW 219/211/1</t>
  </si>
  <si>
    <t>Próby szczelności gazociągów na ciśnienie do 0.6 MPa, do Dn·65 mm</t>
  </si>
  <si>
    <t>1.19.11</t>
  </si>
  <si>
    <t>KNR 219/219/1</t>
  </si>
  <si>
    <t>Oznakowanie trasy gazociągu ułożonego w ziemi taśmą z tworzywa sztucznego</t>
  </si>
  <si>
    <t>1.19.12</t>
  </si>
  <si>
    <t>KNR 201/212/1 (1)</t>
  </si>
  <si>
    <t>Roboty ziemne koparkami podsiębiernymi z transportem urobku samochodami samowyładowczymi do 1·km, w ziemi uprzednio zmagazynowanej w hałdach, koparka 0,15·m3, grunt kategorii I-III, spycharka 55·kW - odwóz nadmiaru gruntu</t>
  </si>
  <si>
    <t>1.19.13</t>
  </si>
  <si>
    <t>KNR 201/214/1 (1)</t>
  </si>
  <si>
    <t>Nakłady uzupełniające do tablic 0201-0213 za każde dalsze rozpoczęte 0,5·km odległości transportu, ponad 1·km samochodami samowyładowczymi, po terenie lub drogach gruntowych, grunt kategorii I-II, samochód do 5·t (nakład na 9km)</t>
  </si>
  <si>
    <t>1.19.14</t>
  </si>
  <si>
    <t>Kalkulacja własna</t>
  </si>
  <si>
    <t>Wykonanie dokumentacji powykonawczej geodezyjnej, tyczenie gazociągu</t>
  </si>
  <si>
    <t>1.19.15</t>
  </si>
  <si>
    <t>Opłata za przyłączenie wykonanego gazociągu</t>
  </si>
  <si>
    <t>1.20</t>
  </si>
  <si>
    <t>REGULACJA I WYMIANA WŁAZÓW URZADZEŃ PODZIEMNYCH</t>
  </si>
  <si>
    <t>1.20.1</t>
  </si>
  <si>
    <t>KNR 231/1406/4</t>
  </si>
  <si>
    <t>Regulacja pionowa studzienek dla urządzeń podziemnych, zawory wodociągowe i gazowe</t>
  </si>
  <si>
    <t>1.20.2</t>
  </si>
  <si>
    <t>KNR 231/1406/3</t>
  </si>
  <si>
    <t>Regulacja pionowa studzienek dla urządzeń podziemnych, włazy kanałowe</t>
  </si>
  <si>
    <t>1.21</t>
  </si>
  <si>
    <t>NASADZENIA DRZEWA</t>
  </si>
  <si>
    <t>1.21.1</t>
  </si>
  <si>
    <t>KNR 221/302/7 (1)</t>
  </si>
  <si>
    <t>Sadzenie drzew i krzewów liściastych form naturalnych na terenie płaskim w gruncie kategorii III, z zaprawą dołów całkowitą, średnica i głębokość dołów 1/0,7, ziemia urodzajna (humus), materiał okrywowy kora - drzewa (obwód pnia min. 14cm mierzone na wysokości 100cm) - Lipa szerkolistna "Fastigiata"</t>
  </si>
  <si>
    <t>1.21.2</t>
  </si>
  <si>
    <t>Paliki impregnowane fi 7cm, h=2,5m do drzew (3 paliki na jedno drzewo)</t>
  </si>
  <si>
    <t>1.21.3</t>
  </si>
  <si>
    <t>Pielęgnacja posadzonych drzew w celu zachowania żywotności przez okres co najmniej trzech lat od dnia posadzenia</t>
  </si>
  <si>
    <t>1.22</t>
  </si>
  <si>
    <t>OZNAKOWANIE PIONOWE</t>
  </si>
  <si>
    <t>1.22.1</t>
  </si>
  <si>
    <t>KNR 231/703/3</t>
  </si>
  <si>
    <t>Analogia-Przymocowanie tablic znaków drogowych, znaki zakazu, nakazu, ostrzegawcze, informacyjne - zdjęcie</t>
  </si>
  <si>
    <t>1.22.2</t>
  </si>
  <si>
    <t>KNR 231/702/2</t>
  </si>
  <si>
    <t>Analogia - Słupki do znaków drogowych, z rur stalowych, Fi·70 mm - rozbiórka</t>
  </si>
  <si>
    <t>1.22.3</t>
  </si>
  <si>
    <t>Analogia - Słupki przeszkodowe U-12c - rozbiórka</t>
  </si>
  <si>
    <t>1.22.4</t>
  </si>
  <si>
    <t>Słupki do znaków drogowych, z rur stalowych, Fi·70 mm</t>
  </si>
  <si>
    <t>1.22.5</t>
  </si>
  <si>
    <t>KNR 231/703/1</t>
  </si>
  <si>
    <t>Przymocowanie tablic znaków drogowych, znaki zakazu, nakazu, ostrzegawcze, informacyjne, powierzchnia do 0.3·m2- typu T oraz D  (zgodnie z załączonym projektem)</t>
  </si>
  <si>
    <t>1.22.6</t>
  </si>
  <si>
    <t>KNR 231/703/2</t>
  </si>
  <si>
    <t>Przymocowanie tablic znaków drogowych, znaki zakazu, nakazu, ostrzegawcze, informacyjne, powierzchnia ponad 0.3·m2- typu A (zgodnie z załączonym projektem)</t>
  </si>
  <si>
    <t>1.22.7</t>
  </si>
  <si>
    <t>Przymocowanie tablic znaków drogowych, znaki zakazu, nakazu, ostrzegawcze, informacyjne, powierzchnia ponad 0.3·m2- typu B (zgodnie z załączonym projektem)</t>
  </si>
  <si>
    <t>1.22.8</t>
  </si>
  <si>
    <t>Przymocowanie tablic znaków drogowych, znaki zakazu, nakazu, ostrzegawcze, informacyjne, powierzchnia ponad 0.3·m2- typu C (zgodnie z załączonym projektem)</t>
  </si>
  <si>
    <t>1.22.9</t>
  </si>
  <si>
    <t>Przymocowanie tablic znaków drogowych, znaki zakazu, nakazu, ostrzegawcze, informacyjne, powierzchnia ponad 0.3·m2- typu D (zgodnie z załączonym projektem)</t>
  </si>
  <si>
    <t>1.22.10</t>
  </si>
  <si>
    <t>Przymocowanie tablic znaków drogowych, znaki zakazu, nakazu, ostrzegawcze, informacyjne, powierzchnia ponad 0.3·m2- typu E (zgodnie z załączonym projektem)</t>
  </si>
  <si>
    <t>1.22.11</t>
  </si>
  <si>
    <t>Przymocowanie tablic znaków drogowych, znaki zakazu, nakazu, ostrzegawcze, informacyjne, powierzchnia ponad 0.3·m2- typu F (zgodnie z załączonym projektem)</t>
  </si>
  <si>
    <t>1.23</t>
  </si>
  <si>
    <t>OZNAKOWANIE POZIOME</t>
  </si>
  <si>
    <t>1.23.1</t>
  </si>
  <si>
    <t>KNR 231/706/2</t>
  </si>
  <si>
    <t>Analogia - Oznakowanie poziome jezdni cienkowarstwowe, linie segregacyjne i krawędziowe ciągłe + przerywane malowane mechanicznie</t>
  </si>
  <si>
    <t>1.23.2</t>
  </si>
  <si>
    <t>KNR 231/706/5</t>
  </si>
  <si>
    <t>Analogia - Oznakowanie poziome jezdni farbą chlorokaucz, linie na skrzyżowaniach i przejściach dla pieszych malowane ręcznie</t>
  </si>
  <si>
    <t>1.24</t>
  </si>
  <si>
    <t>ELEMENTY BEZPIECZEŃSTWA RUCHU</t>
  </si>
  <si>
    <t>1.24.1</t>
  </si>
  <si>
    <t>KNR 231/701/3</t>
  </si>
  <si>
    <t>Poręcze ochronne, sztywne z pochwytem i przeciągiem z rur z rur Fi·60·mm, rozstaw słupków 1,5·m - bariera U-12</t>
  </si>
  <si>
    <t>mb</t>
  </si>
  <si>
    <t>1.24.2</t>
  </si>
  <si>
    <t>KNR 231/702/3</t>
  </si>
  <si>
    <t>Analogia. Słupki do znaków drogowych, słupek blokujący U-12c</t>
  </si>
  <si>
    <t>1.24.3</t>
  </si>
  <si>
    <t>Analogia. Przymocowanie tablic znaków drogowych, znaki zakazu, nakazu, ostrzegawcze, informacyjne, powierzchnia ponad 0.3·m2- lustro drogowe U-18a (zgodnie z załączonym projektem)</t>
  </si>
  <si>
    <t>1.24.4</t>
  </si>
  <si>
    <t>Zakup i montaż zestawu znaku aktywnego D-6 obustronnego + oświetlenie ulicy z zasilaniem solarno-wiatrowym, montowany na wysiegniku do 7m wg. dokumentacji projektowej.</t>
  </si>
  <si>
    <t>1.25</t>
  </si>
  <si>
    <t>OZNAKOWANIE NA CZAS PROWADZENIA ROBÓT</t>
  </si>
  <si>
    <t>1.25.1</t>
  </si>
  <si>
    <t>Oznakowanie na czas prowadzenia robót  budowlanych  - komplet, w tym wszelkie  koszty związane z opracowaniem , zaopiniowaniem i zatwierdzeniem  projektu TOR oraz jego wdrożeniem, utrzymaniem i likwidacją TOR</t>
  </si>
  <si>
    <t>1.26</t>
  </si>
  <si>
    <t>ROBOTY WYKOŃCZENIOWE</t>
  </si>
  <si>
    <t>1.26.1</t>
  </si>
  <si>
    <t>Zakup i montaż wiat autobusowych wg. dokumentacji projektowej</t>
  </si>
  <si>
    <t>1.26.2</t>
  </si>
  <si>
    <t>KNR 231/1206/1</t>
  </si>
  <si>
    <t>Analogia. Przebrukowanie nawierzchni z betonowej kostki brukowej, dowiązanie wysokościowe ist. chodników do stanu projektowanego</t>
  </si>
  <si>
    <t>1.26.3</t>
  </si>
  <si>
    <t>Roboty ziemne koparkami podsiębiernymi z transportem urobku samochodami samowyładowczymi do 1·km, koparka 0,15·m3, grunt kategorii III - dowóz humusu</t>
  </si>
  <si>
    <t>1.26.4</t>
  </si>
  <si>
    <t>Materiał - humus</t>
  </si>
  <si>
    <t>1.26.5</t>
  </si>
  <si>
    <t>Nakłady uzupełniające do tablic 0201-0213 za każde dalsze rozpoczęte 0,5·km odległości transportu, ponad 1·km samochodami samowyładowczymi, po drogach utwardzonych, grunt kategorii III-IV, samochód do 5·t (nakład na 9km) - humus</t>
  </si>
  <si>
    <t>1.26.6</t>
  </si>
  <si>
    <t>KNR 221/218/1</t>
  </si>
  <si>
    <t>Rozścielenie ziemi urodzajnej, teren płaski ręcznie z przerzutem - humus</t>
  </si>
  <si>
    <t>1.26.7</t>
  </si>
  <si>
    <t>KNR 201/505/2</t>
  </si>
  <si>
    <t>Plantowanie powierzchni gruntu rodzimego, ręczne, kategoria gruntu IV</t>
  </si>
  <si>
    <t>1.26.8</t>
  </si>
  <si>
    <t>KNR 221/401/3</t>
  </si>
  <si>
    <t>Wykonanie trawników dywanowych siewem, bez nawożenia, kategoria gruntu IV</t>
  </si>
  <si>
    <t>2</t>
  </si>
  <si>
    <t>ELEMENTY W ZAKRESIE REMONTU DROGI</t>
  </si>
  <si>
    <t>2.1</t>
  </si>
  <si>
    <t>2.1.1</t>
  </si>
  <si>
    <t>2.1.2</t>
  </si>
  <si>
    <t>2.1.3</t>
  </si>
  <si>
    <t>2.1.4</t>
  </si>
  <si>
    <t>2.2</t>
  </si>
  <si>
    <t>2.2.1</t>
  </si>
  <si>
    <t>2.2.2</t>
  </si>
  <si>
    <t>2.2.3</t>
  </si>
  <si>
    <t>2.3</t>
  </si>
  <si>
    <t>2.3.1</t>
  </si>
  <si>
    <t>2.3.2</t>
  </si>
  <si>
    <t>2.3.3</t>
  </si>
  <si>
    <t>2.3.4</t>
  </si>
  <si>
    <t>2.3.5</t>
  </si>
  <si>
    <t>2.3.6</t>
  </si>
  <si>
    <t>2.3.7</t>
  </si>
  <si>
    <t>2.3.8</t>
  </si>
  <si>
    <t>2.3.9</t>
  </si>
  <si>
    <t>2.3.10</t>
  </si>
  <si>
    <t>2.3.11</t>
  </si>
  <si>
    <t>2.4</t>
  </si>
  <si>
    <t>2.4.1</t>
  </si>
  <si>
    <t>2.4.2</t>
  </si>
  <si>
    <t>2.4.3</t>
  </si>
  <si>
    <t>2.4.4</t>
  </si>
  <si>
    <t>2.4.5</t>
  </si>
  <si>
    <t>2.5</t>
  </si>
  <si>
    <t>2.5.1</t>
  </si>
  <si>
    <t>Zamawiający:
      POWIAT CIESZYŃSKI REPREZENTOWANY PRZEZ ZARZĄD POWIATU CIESZYŃSKIEGO UL. BOBRECKA 29, 43-400 CIESZYN</t>
  </si>
  <si>
    <t>Nazwa zadania:</t>
  </si>
  <si>
    <t xml:space="preserve">TABELA ELEMENTÓW SCALONYCH </t>
  </si>
  <si>
    <t>L.p.</t>
  </si>
  <si>
    <t xml:space="preserve">  Z A K R E S   R Z E C Z O W Y -                                                             G Ł  Ó W N E   K A T E G O R I E</t>
  </si>
  <si>
    <t>W A R T O Ś Ć                       N E T T O
[ZŁ]</t>
  </si>
  <si>
    <t>I</t>
  </si>
  <si>
    <t>II</t>
  </si>
  <si>
    <t>III</t>
  </si>
  <si>
    <t>IV</t>
  </si>
  <si>
    <t>PODATEK  VAT 23 %</t>
  </si>
  <si>
    <t>KOSZTORYS OFERTOWY RAZEM BRUTTO:</t>
  </si>
  <si>
    <t>……………………………………………………………………………………………………………………………………………………  słownie złotych</t>
  </si>
  <si>
    <t xml:space="preserve">                                                                                                                                                                 . ..................................................................
                                                                                                           podpis i pieczęć osoby / osób uprawnionej(ych)  
                                                                                                                                           do reprezentowania Wykonawcy
                                   </t>
  </si>
  <si>
    <t>………………………………………………
              miejscowość i data</t>
  </si>
  <si>
    <t xml:space="preserve">                                                                                                                                             ...................................................................
                          podpis i pieczęć osoby / osó  uprawnionej(ych)  do reprezentowania Wykonawcy
                                   </t>
  </si>
  <si>
    <t>BRANŻA DROGOWA KW</t>
  </si>
  <si>
    <t>BRANŻA DROGOWA NKW</t>
  </si>
  <si>
    <t>V</t>
  </si>
  <si>
    <t>VI</t>
  </si>
  <si>
    <t>BRANŻA ELEKTROENERGETYCZNA KW</t>
  </si>
  <si>
    <t>BRANŻA ELEKTROENERGETYCZNA NKW</t>
  </si>
  <si>
    <t>Wartość kosztorysu NETTO</t>
  </si>
  <si>
    <t>Wartość kosztorysu BRUTTO</t>
  </si>
  <si>
    <t>Nr spec.</t>
  </si>
  <si>
    <t>Przebudowa ziemnej sieci telekomunikacyjnej ORANGE POLSKA S.A.</t>
  </si>
  <si>
    <t>D.01.03.04</t>
  </si>
  <si>
    <t>Układanie kabla wypełnionego w rowie kablowym wykopanym i zasypanym mechanicznie, grunt kategorii IV, kabel o średnicy powyżej 50 mm, układanie 1 kabla</t>
  </si>
  <si>
    <t xml:space="preserve">Układanie ruruy osłonowej </t>
  </si>
  <si>
    <t>Wciąganie kabla wypełnionego w powłoce termoplastycznej do kanalizacji kablowej, mechaniczne, średnica kabla 50-70 mm, otwór kanalizacji wolny</t>
  </si>
  <si>
    <t>Montaż złączy równoległych kabli wypełnionych typu kanałowego ułożonych w ziemi z zastosowaniem pojedynczych łączników żył i termokurczliwych osłon wzmocnionych, kabel o 200 parach</t>
  </si>
  <si>
    <t>Wyłączenie kabla równoległego ze złącza kabla wypełnionego ułożonego w ziemi z zastosowaniem termokurczliwych osłon wzmocnionych, kabel o 200 parach</t>
  </si>
  <si>
    <t>Pomiary końcowe prądem stałym, kabel o liczbie par·200</t>
  </si>
  <si>
    <t>odcinek</t>
  </si>
  <si>
    <t>Pomiar tłumienności skutecznej przy jednej częstotliwości, kabel o liczbie par·200</t>
  </si>
  <si>
    <t>Przebudowa napowietrznej sieci telekomunikacyjnej ORANGE POLSKA S.A.</t>
  </si>
  <si>
    <t>D.01.03.03</t>
  </si>
  <si>
    <t>Montaż i ustawienie słupów bliźniaczych drewnianych z jedną belką ustojową w terenie płaskim, długość słupa - 7·m, kategoria gruntu IV</t>
  </si>
  <si>
    <t>Montaż i ustawienie słupów pojedynczych drewnianych bez belek ustojowych w terenie płaskim, długość słupa - 7·m, kategoria gruntu IV</t>
  </si>
  <si>
    <t>Montaż osprzętu do podwieszania kabli nadziemnych na podbudowie słupowej, podbudowa drewniana, wspornik końcowy</t>
  </si>
  <si>
    <t>Montaż puszki słupowej</t>
  </si>
  <si>
    <t>Montaż skrzynki słupowej</t>
  </si>
  <si>
    <t>2.6</t>
  </si>
  <si>
    <t>D.01.03.0</t>
  </si>
  <si>
    <t>Montaż uziomów szpilkowych miedziowanych, metoda udarowa, grunt kategorii III, głębokość 3·m</t>
  </si>
  <si>
    <t>2.7</t>
  </si>
  <si>
    <t>Montaż uziomów szpilkowych miedziowanych, metoda udarowa, grunt kategorii III, każde następne 1,5 m głębokości</t>
  </si>
  <si>
    <t>2.8</t>
  </si>
  <si>
    <t>Wprowadzenie kabla na słup</t>
  </si>
  <si>
    <t>2.9</t>
  </si>
  <si>
    <t>Montaż zespołów łączówek szczelinowych 2-stronnych, zabezpieczonych, łączówki w zespole o 10 parach zacisków</t>
  </si>
  <si>
    <t>2.10</t>
  </si>
  <si>
    <t>Zawieszanie kabli nadziemnych na podbudowie słupowej, podnoszenie z ziemi, kabel ósemkowy o średnicy zewnętrznej do 15 mm</t>
  </si>
  <si>
    <t>2.11</t>
  </si>
  <si>
    <t>2.12</t>
  </si>
  <si>
    <t>Przełożenie  istniejących przyłączy aboneckich   nadziemnych na nowe słupy</t>
  </si>
  <si>
    <t>2.13</t>
  </si>
  <si>
    <t>Właczanie obwodów w skrzynce kablowej , skrzynka słupowa</t>
  </si>
  <si>
    <t>obwód</t>
  </si>
  <si>
    <t>2.14</t>
  </si>
  <si>
    <t>Pomiary końcowe prądem stałym, kabel o liczbie par·50</t>
  </si>
  <si>
    <t>2.15</t>
  </si>
  <si>
    <t>Pomiar tłumienności skutecznej przy jednej częstotliwości, kabel o liczbie par·50</t>
  </si>
  <si>
    <t>3</t>
  </si>
  <si>
    <t>Demontaż przebudowanej sieci telekomunikacyjnej</t>
  </si>
  <si>
    <t>3.1</t>
  </si>
  <si>
    <t>Zdemontowanie słupów bliźniaczych ze szczudłami żelbetowymi w terenie płaskim, długość 7·m, grunt kategorii IV</t>
  </si>
  <si>
    <t>3.2</t>
  </si>
  <si>
    <t>Zdemontowanie słupów pojedynczych ze szczudłami żelbetowymi bez ustoju w terenie płaskim, długość 6·m, grunt kategorii IV</t>
  </si>
  <si>
    <t>3.3</t>
  </si>
  <si>
    <t>Demontaż kabli nadziemnych na podbudowie słupowej,kabel ósemkowy o średnicy zewnętrznej do 15 mm analogia</t>
  </si>
  <si>
    <t>4</t>
  </si>
  <si>
    <t>Zabezpieczenie sieci telekomunikacyjnej Orange</t>
  </si>
  <si>
    <t>4.1</t>
  </si>
  <si>
    <t>Wymiana i regulacja ramy studni 600x1000</t>
  </si>
  <si>
    <t>4.2</t>
  </si>
  <si>
    <t>Budowa rur osłonowych dwudzielnych w wykopie wykonanym machanicznie w gruncie kategorii IV,- analogia</t>
  </si>
  <si>
    <t>KOSZTY KWALIFIKOWALNE
BRANŻA TELETECHNICZNA</t>
  </si>
  <si>
    <t>Kosztorys</t>
  </si>
  <si>
    <t>Rozbudowa drogi powiatowej nr 2602 S Brenna - Skoczów, ul. Breńska w Górkach Małych na odcinku ok. 0,9km od obrębu skrzyżowania z ul. Breńską i Zalesie do obrębu skrzyżowania z ul. Stara Droga</t>
  </si>
  <si>
    <t>3.4</t>
  </si>
  <si>
    <t>3.5</t>
  </si>
  <si>
    <t>3.6</t>
  </si>
  <si>
    <t>3.7</t>
  </si>
  <si>
    <t>3.8</t>
  </si>
  <si>
    <t>3.9</t>
  </si>
  <si>
    <t>3.10</t>
  </si>
  <si>
    <t>3.11</t>
  </si>
  <si>
    <t>CHODNIK - nawierzchnia betonowa kostka brukowa, kostka granitowa - odcinek rozbudowy drogi</t>
  </si>
  <si>
    <t>4.3</t>
  </si>
  <si>
    <t>4.4</t>
  </si>
  <si>
    <t>5</t>
  </si>
  <si>
    <t>5.1</t>
  </si>
  <si>
    <t>5.2</t>
  </si>
  <si>
    <t>5.3</t>
  </si>
  <si>
    <t>5.4</t>
  </si>
  <si>
    <t>5.5</t>
  </si>
  <si>
    <t>6</t>
  </si>
  <si>
    <t>6.1</t>
  </si>
  <si>
    <t>6.2</t>
  </si>
  <si>
    <t>6.3</t>
  </si>
  <si>
    <t>6.4</t>
  </si>
  <si>
    <t>6.5</t>
  </si>
  <si>
    <t>6.6</t>
  </si>
  <si>
    <t>6.7</t>
  </si>
  <si>
    <t>7</t>
  </si>
  <si>
    <t>7.1</t>
  </si>
  <si>
    <t>7.2</t>
  </si>
  <si>
    <t>7.3</t>
  </si>
  <si>
    <t>8</t>
  </si>
  <si>
    <t>8.1</t>
  </si>
  <si>
    <t>8.2</t>
  </si>
  <si>
    <t>Analogia. Kanały z rur PVC łączone na wcisk- Rura kanalizacyjna kielichowa PE100RC (SDR17) Fi*225 z rdzeniem litym, uszczelką i wydłużonym kielichem</t>
  </si>
  <si>
    <t>8.3</t>
  </si>
  <si>
    <t>8.4</t>
  </si>
  <si>
    <t>8.5</t>
  </si>
  <si>
    <t>8.6</t>
  </si>
  <si>
    <t>8.7</t>
  </si>
  <si>
    <t>8.8</t>
  </si>
  <si>
    <t>8.9</t>
  </si>
  <si>
    <t xml:space="preserve">KOSZTY NIEKWALIFIKOWALNE
BRANŻA DROGOWA Z ODWODNIENIEM </t>
  </si>
  <si>
    <t>Anallogia. Rozebranie nawierzchni z kostki kamiennej , kostka nieregularna na podsypce cementowo-piaskowej, mechanicznie - kostka do ponownej zabudowy</t>
  </si>
  <si>
    <t>CHODNIK - nawierzchnia betonowa kostka brukowa, kostka granitowa - odcinek przed rondem w śladzie projektowanej kanalizacji</t>
  </si>
  <si>
    <t>Analogia. Nawierzchnie z kostki kamiennej na podsypce cementowo - piaskowej, kostka nieregularna, wysokość 6·cm - kostka z rozbiórki</t>
  </si>
  <si>
    <t>Chodniki z kostki brukowej betonowej, grubość 8·cm, podsypka zaprawa cementowo-piaskowa M10 z wypełnieniem spoin piaskiem, kostka kolorowa - typ zgodny ze stanem istniejącym, 90% kostka z rozbiórki</t>
  </si>
  <si>
    <t>ZJAZD TYP 2 (indywidualny) - nawierzchnia betonowa kostka brukowa</t>
  </si>
  <si>
    <t>4.5</t>
  </si>
  <si>
    <t>4.6</t>
  </si>
  <si>
    <t>4.7</t>
  </si>
  <si>
    <t>KNNR 6/403/6</t>
  </si>
  <si>
    <t>Krawężniki wraz z wykonaniem ław, kamienne najzdowe 20x22·cm, ława betonowa, podsypka cementowo-piaskowa</t>
  </si>
  <si>
    <t>Kanały z rur PVC łączone na wcisk- Rura kanalizacyjna kielichowa PE100RC (SDR17) Fi*355 z rdzeniem litym, uszczelką i wydłużonym kielichem</t>
  </si>
  <si>
    <t>6.8</t>
  </si>
  <si>
    <t>Zakup i dowóz kruszywa - pospołka . Zasypanie wykopów po kanalizacji.</t>
  </si>
  <si>
    <t>6.9</t>
  </si>
  <si>
    <t>Analogia. Roboty ziemne koparkami podsiębiernymi z transportem urobku samochodami samowyładowczymi do 1·km, koparka 0,15·m3, grunt kategorii III -  dowóz kruszywa z rozbiórki - zasypanie wykopów po kanalizacji</t>
  </si>
  <si>
    <t>6.10</t>
  </si>
  <si>
    <t>6.11</t>
  </si>
  <si>
    <t>6.12</t>
  </si>
  <si>
    <t>Próba szczelności kanałów rurowych, kanał Dn·315·mm oraz 355mmm</t>
  </si>
  <si>
    <t>6.13</t>
  </si>
  <si>
    <t>KOSZTY NIEKWALIFIKOWALNE
BRANŻA DROGOWA Z ODWODNIENIEM ZA RONDEM</t>
  </si>
  <si>
    <t>BRANŻA TELETECHNICZNA KW</t>
  </si>
  <si>
    <t>BRANŻA DROGOWA NKW_KD za rondem</t>
  </si>
  <si>
    <t>„Rozbudowa drogi powiatowej nr 2602S Brenna – Skoczów, ul. Breńska w Górkach Małych
wraz z odcinkowym remontem na dowiązaniu.”</t>
  </si>
  <si>
    <t>KOSZTY NIEKWALIFIKOWALNE
BRANŻA ELEKTROENERGETYCZNA</t>
  </si>
  <si>
    <t>KOSZTORYS OFERTOWY RAZEM (części I+II+III+IV+V+VI) netto:</t>
  </si>
  <si>
    <t>„Rozbudowa drogi powiatowej nr 2602S Brenna – Skoczów, ul. Breńska 
w Górkach Małych wraz z odcinkowym remontem na dowiązaniu.”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</si>
</sst>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0"/>
    <numFmt numFmtId="166" formatCode="0."/>
    <numFmt numFmtId="167" formatCode="0.0000"/>
    <numFmt numFmtId="168" formatCode="#,##0.00\ &quot;zł&quot;"/>
  </numFmts>
  <fonts count="35" x14ac:knownFonts="1">
    <font>
      <sz val="10"/>
      <color rgb="FF000000"/>
      <name val="Times New Roman"/>
      <charset val="204"/>
    </font>
    <font>
      <sz val="11"/>
      <color theme="1"/>
      <name val="Calibri"/>
      <family val="2"/>
      <charset val="238"/>
      <scheme val="minor"/>
    </font>
    <font>
      <b/>
      <sz val="12"/>
      <name val="Arial"/>
    </font>
    <font>
      <b/>
      <sz val="8"/>
      <name val="Arial"/>
    </font>
    <font>
      <sz val="8"/>
      <name val="Arial"/>
    </font>
    <font>
      <sz val="8"/>
      <color rgb="FF000000"/>
      <name val="Arial"/>
      <family val="2"/>
    </font>
    <font>
      <b/>
      <sz val="9"/>
      <name val="Arial"/>
    </font>
    <font>
      <b/>
      <sz val="12"/>
      <name val="Arial"/>
      <family val="2"/>
    </font>
    <font>
      <sz val="8"/>
      <name val="Arial"/>
      <family val="2"/>
    </font>
    <font>
      <b/>
      <sz val="8"/>
      <name val="Arial"/>
      <family val="2"/>
    </font>
    <font>
      <b/>
      <sz val="9.5"/>
      <name val="Arial"/>
      <family val="2"/>
    </font>
    <font>
      <b/>
      <sz val="9"/>
      <name val="Arial"/>
      <family val="2"/>
    </font>
    <font>
      <sz val="10"/>
      <color rgb="FF000000"/>
      <name val="Times New Roman"/>
      <charset val="204"/>
    </font>
    <font>
      <b/>
      <sz val="8"/>
      <name val="Arial"/>
      <family val="2"/>
      <charset val="238"/>
    </font>
    <font>
      <b/>
      <sz val="8"/>
      <color rgb="FF000000"/>
      <name val="Arial"/>
      <family val="2"/>
      <charset val="238"/>
    </font>
    <font>
      <sz val="8"/>
      <name val="Arial"/>
      <family val="2"/>
      <charset val="238"/>
    </font>
    <font>
      <b/>
      <sz val="10"/>
      <name val="Arial"/>
      <family val="2"/>
      <charset val="238"/>
    </font>
    <font>
      <b/>
      <sz val="10"/>
      <color rgb="FF000000"/>
      <name val="Arial"/>
      <family val="2"/>
      <charset val="238"/>
    </font>
    <font>
      <sz val="10"/>
      <color indexed="8"/>
      <name val="Arial"/>
      <family val="2"/>
    </font>
    <font>
      <b/>
      <sz val="10"/>
      <color indexed="8"/>
      <name val="Arial"/>
      <family val="2"/>
      <charset val="238"/>
    </font>
    <font>
      <sz val="8"/>
      <color indexed="8"/>
      <name val="Tahoma"/>
      <family val="2"/>
      <charset val="238"/>
    </font>
    <font>
      <b/>
      <sz val="12"/>
      <name val="Arial CE"/>
      <charset val="238"/>
    </font>
    <font>
      <b/>
      <sz val="14"/>
      <name val="Arial CE"/>
      <charset val="238"/>
    </font>
    <font>
      <i/>
      <sz val="10"/>
      <name val="Arial CE"/>
      <family val="2"/>
      <charset val="238"/>
    </font>
    <font>
      <b/>
      <sz val="11"/>
      <color theme="1"/>
      <name val="Calibri"/>
      <family val="2"/>
      <charset val="238"/>
      <scheme val="minor"/>
    </font>
    <font>
      <b/>
      <sz val="10"/>
      <color indexed="8"/>
      <name val="Calibri"/>
      <family val="2"/>
      <charset val="238"/>
      <scheme val="minor"/>
    </font>
    <font>
      <b/>
      <sz val="11"/>
      <color rgb="FF0000FF"/>
      <name val="Calibri"/>
      <family val="2"/>
      <charset val="238"/>
      <scheme val="minor"/>
    </font>
    <font>
      <b/>
      <sz val="12"/>
      <color theme="1"/>
      <name val="Calibri"/>
      <family val="2"/>
      <charset val="238"/>
      <scheme val="minor"/>
    </font>
    <font>
      <b/>
      <sz val="11"/>
      <name val="Calibri"/>
      <family val="2"/>
      <charset val="238"/>
      <scheme val="minor"/>
    </font>
    <font>
      <sz val="10"/>
      <color rgb="FF000000"/>
      <name val="Times New Roman"/>
      <family val="1"/>
      <charset val="238"/>
    </font>
    <font>
      <b/>
      <sz val="12"/>
      <name val="Arial"/>
      <family val="2"/>
      <charset val="238"/>
    </font>
    <font>
      <b/>
      <sz val="9"/>
      <name val="Arial"/>
      <family val="2"/>
      <charset val="238"/>
    </font>
    <font>
      <b/>
      <sz val="10"/>
      <name val="Arial"/>
      <family val="2"/>
    </font>
    <font>
      <sz val="10"/>
      <color rgb="FF000000"/>
      <name val="Arial"/>
      <family val="2"/>
      <charset val="238"/>
    </font>
    <font>
      <sz val="10"/>
      <color indexed="8"/>
      <name val="Tahoma"/>
      <family val="2"/>
      <charset val="238"/>
    </font>
  </fonts>
  <fills count="5">
    <fill>
      <patternFill patternType="none"/>
    </fill>
    <fill>
      <patternFill patternType="gray125"/>
    </fill>
    <fill>
      <patternFill patternType="solid">
        <fgColor rgb="FFCCECFF"/>
        <bgColor indexed="64"/>
      </patternFill>
    </fill>
    <fill>
      <patternFill patternType="solid">
        <fgColor indexed="2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164" fontId="12" fillId="0" borderId="0" applyFont="0" applyFill="0" applyBorder="0" applyAlignment="0" applyProtection="0"/>
    <xf numFmtId="0" fontId="18" fillId="0" borderId="0"/>
    <xf numFmtId="0" fontId="1" fillId="0" borderId="0"/>
    <xf numFmtId="0" fontId="29" fillId="0" borderId="0"/>
    <xf numFmtId="164" fontId="29" fillId="0" borderId="0" applyFont="0" applyFill="0" applyBorder="0" applyAlignment="0" applyProtection="0"/>
  </cellStyleXfs>
  <cellXfs count="174">
    <xf numFmtId="0" fontId="0" fillId="0" borderId="0" xfId="0" applyFill="1" applyBorder="1" applyAlignment="1">
      <alignment horizontal="left" vertical="top"/>
    </xf>
    <xf numFmtId="0" fontId="0" fillId="0" borderId="0" xfId="0" applyFill="1" applyBorder="1" applyAlignment="1">
      <alignment vertical="top"/>
    </xf>
    <xf numFmtId="0" fontId="13" fillId="0" borderId="0" xfId="0" applyFont="1" applyFill="1" applyBorder="1" applyAlignment="1">
      <alignment vertical="top" wrapText="1"/>
    </xf>
    <xf numFmtId="0" fontId="3" fillId="0" borderId="0" xfId="0" applyFont="1" applyFill="1" applyBorder="1" applyAlignment="1">
      <alignment vertical="top" wrapText="1"/>
    </xf>
    <xf numFmtId="1" fontId="5" fillId="0" borderId="0" xfId="0" applyNumberFormat="1" applyFont="1" applyFill="1" applyBorder="1" applyAlignment="1">
      <alignment vertical="center" shrinkToFi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inden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6" fillId="0" borderId="1" xfId="0" applyFont="1" applyFill="1" applyBorder="1" applyAlignment="1">
      <alignment horizontal="left" vertical="top" wrapText="1"/>
    </xf>
    <xf numFmtId="2" fontId="5" fillId="0" borderId="1" xfId="0" applyNumberFormat="1" applyFont="1" applyFill="1" applyBorder="1" applyAlignment="1">
      <alignment vertical="center" shrinkToFit="1"/>
    </xf>
    <xf numFmtId="2" fontId="14" fillId="0" borderId="0" xfId="0" applyNumberFormat="1" applyFont="1" applyFill="1" applyBorder="1" applyAlignment="1">
      <alignment horizontal="right" vertical="center"/>
    </xf>
    <xf numFmtId="0" fontId="3" fillId="0" borderId="0" xfId="0" applyFont="1" applyFill="1" applyBorder="1" applyAlignment="1">
      <alignment horizontal="right" vertical="top" wrapText="1"/>
    </xf>
    <xf numFmtId="2" fontId="14" fillId="0" borderId="1" xfId="0" applyNumberFormat="1" applyFont="1" applyFill="1" applyBorder="1" applyAlignment="1">
      <alignment horizontal="right" vertical="center"/>
    </xf>
    <xf numFmtId="0" fontId="3" fillId="0" borderId="0" xfId="0" applyFont="1" applyFill="1" applyBorder="1" applyAlignment="1">
      <alignment horizontal="center" vertical="top" wrapText="1"/>
    </xf>
    <xf numFmtId="166" fontId="5" fillId="0" borderId="0" xfId="0" applyNumberFormat="1" applyFont="1" applyFill="1" applyBorder="1" applyAlignment="1">
      <alignment horizontal="right" vertical="top" shrinkToFit="1"/>
    </xf>
    <xf numFmtId="167" fontId="5" fillId="0" borderId="0" xfId="0" applyNumberFormat="1" applyFont="1" applyFill="1" applyBorder="1" applyAlignment="1">
      <alignment horizontal="center" vertical="top" shrinkToFit="1"/>
    </xf>
    <xf numFmtId="164" fontId="5" fillId="0" borderId="0" xfId="1" applyFont="1" applyFill="1" applyBorder="1" applyAlignment="1">
      <alignment vertical="top" shrinkToFit="1"/>
    </xf>
    <xf numFmtId="0" fontId="13" fillId="0" borderId="1" xfId="0" applyFont="1" applyFill="1" applyBorder="1" applyAlignment="1">
      <alignment horizontal="center" vertical="center" wrapText="1"/>
    </xf>
    <xf numFmtId="0" fontId="18" fillId="0" borderId="0" xfId="2"/>
    <xf numFmtId="49" fontId="19" fillId="0" borderId="1" xfId="2" applyNumberFormat="1" applyFont="1" applyBorder="1" applyAlignment="1">
      <alignment vertical="top" wrapText="1"/>
    </xf>
    <xf numFmtId="0" fontId="19" fillId="0" borderId="1" xfId="2" applyFont="1" applyBorder="1" applyAlignment="1">
      <alignment vertical="top" wrapText="1"/>
    </xf>
    <xf numFmtId="0" fontId="19" fillId="0" borderId="1" xfId="2" applyFont="1" applyBorder="1"/>
    <xf numFmtId="49" fontId="20" fillId="0" borderId="1" xfId="2" applyNumberFormat="1" applyFont="1" applyBorder="1" applyAlignment="1">
      <alignment vertical="top" wrapText="1"/>
    </xf>
    <xf numFmtId="0" fontId="20" fillId="0" borderId="1" xfId="2" applyFont="1" applyBorder="1" applyAlignment="1">
      <alignment vertical="top" wrapText="1"/>
    </xf>
    <xf numFmtId="0" fontId="20" fillId="0" borderId="1" xfId="2" applyFont="1" applyBorder="1" applyAlignment="1">
      <alignment vertical="top"/>
    </xf>
    <xf numFmtId="0" fontId="0" fillId="0" borderId="0" xfId="0" applyAlignment="1">
      <alignment horizontal="left" vertical="top"/>
    </xf>
    <xf numFmtId="0" fontId="0" fillId="0" borderId="0" xfId="0" applyAlignment="1">
      <alignment horizontal="center" vertical="center"/>
    </xf>
    <xf numFmtId="0" fontId="22" fillId="0" borderId="0" xfId="0" applyFont="1" applyAlignment="1">
      <alignment horizontal="center" vertical="center"/>
    </xf>
    <xf numFmtId="0" fontId="23" fillId="0" borderId="0" xfId="0" applyFont="1" applyAlignment="1">
      <alignment horizontal="lef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vertical="center"/>
    </xf>
    <xf numFmtId="0" fontId="13" fillId="4" borderId="19" xfId="0" applyFont="1" applyFill="1" applyBorder="1" applyAlignment="1">
      <alignment horizontal="center" vertical="center"/>
    </xf>
    <xf numFmtId="0" fontId="13" fillId="4" borderId="1" xfId="0" applyFont="1" applyFill="1" applyBorder="1" applyAlignment="1">
      <alignment vertical="center"/>
    </xf>
    <xf numFmtId="0" fontId="13" fillId="4" borderId="21" xfId="0" applyFont="1" applyFill="1" applyBorder="1" applyAlignment="1">
      <alignment horizontal="center" vertical="center"/>
    </xf>
    <xf numFmtId="0" fontId="13" fillId="4" borderId="22" xfId="0" applyFont="1" applyFill="1" applyBorder="1" applyAlignment="1">
      <alignment vertical="center"/>
    </xf>
    <xf numFmtId="0" fontId="0" fillId="0" borderId="0" xfId="0"/>
    <xf numFmtId="0" fontId="15" fillId="0" borderId="0" xfId="0" applyFont="1" applyAlignment="1">
      <alignment vertical="center" wrapText="1"/>
    </xf>
    <xf numFmtId="0" fontId="19" fillId="0" borderId="22" xfId="2" applyFont="1" applyBorder="1" applyAlignment="1">
      <alignment horizontal="center" vertical="top" wrapText="1"/>
    </xf>
    <xf numFmtId="0" fontId="18" fillId="0" borderId="1" xfId="2" applyBorder="1"/>
    <xf numFmtId="0" fontId="26" fillId="0" borderId="0" xfId="3" applyFont="1" applyAlignment="1">
      <alignment vertical="top" wrapText="1"/>
    </xf>
    <xf numFmtId="0" fontId="1" fillId="0" borderId="0" xfId="3" applyAlignment="1">
      <alignment vertical="top" wrapText="1"/>
    </xf>
    <xf numFmtId="0" fontId="1" fillId="0" borderId="0" xfId="3"/>
    <xf numFmtId="0" fontId="1" fillId="0" borderId="0" xfId="3" applyAlignment="1">
      <alignment vertical="top"/>
    </xf>
    <xf numFmtId="0" fontId="1" fillId="0" borderId="1" xfId="3" quotePrefix="1" applyBorder="1" applyAlignment="1">
      <alignment vertical="top"/>
    </xf>
    <xf numFmtId="0" fontId="1" fillId="0" borderId="1" xfId="3" applyBorder="1" applyAlignment="1">
      <alignment vertical="top" wrapText="1"/>
    </xf>
    <xf numFmtId="0" fontId="24" fillId="0" borderId="1" xfId="3" applyFont="1" applyBorder="1" applyAlignment="1">
      <alignment vertical="top" wrapText="1"/>
    </xf>
    <xf numFmtId="0" fontId="1" fillId="0" borderId="1" xfId="3" applyBorder="1"/>
    <xf numFmtId="0" fontId="28" fillId="0" borderId="22" xfId="3" applyFont="1" applyBorder="1" applyAlignment="1">
      <alignment horizontal="center" vertical="center" wrapText="1"/>
    </xf>
    <xf numFmtId="0" fontId="1" fillId="0" borderId="1" xfId="3" applyBorder="1" applyAlignment="1">
      <alignment vertical="top"/>
    </xf>
    <xf numFmtId="0" fontId="18" fillId="0" borderId="0" xfId="2" applyAlignment="1">
      <alignment horizontal="left" vertical="top" wrapText="1"/>
    </xf>
    <xf numFmtId="0" fontId="19" fillId="0" borderId="1" xfId="2" applyFont="1" applyBorder="1" applyAlignment="1">
      <alignment horizontal="center" vertical="top" wrapText="1"/>
    </xf>
    <xf numFmtId="2" fontId="1" fillId="0" borderId="1" xfId="3" applyNumberFormat="1" applyBorder="1"/>
    <xf numFmtId="2" fontId="20" fillId="0" borderId="1" xfId="2" applyNumberFormat="1" applyFont="1" applyBorder="1"/>
    <xf numFmtId="0" fontId="29" fillId="0" borderId="0" xfId="4" applyAlignment="1">
      <alignment horizontal="left" vertical="top"/>
    </xf>
    <xf numFmtId="0" fontId="13" fillId="0" borderId="0" xfId="4" applyFont="1" applyAlignment="1">
      <alignment vertical="top" wrapText="1"/>
    </xf>
    <xf numFmtId="0" fontId="15" fillId="0" borderId="1" xfId="4" applyFont="1" applyBorder="1" applyAlignment="1">
      <alignment horizontal="left" vertical="top" wrapText="1"/>
    </xf>
    <xf numFmtId="0" fontId="29" fillId="0" borderId="1" xfId="4" applyBorder="1" applyAlignment="1">
      <alignment horizontal="left" vertical="top" wrapText="1"/>
    </xf>
    <xf numFmtId="0" fontId="29" fillId="0" borderId="1" xfId="4" applyBorder="1" applyAlignment="1">
      <alignment horizontal="left" vertical="top"/>
    </xf>
    <xf numFmtId="0" fontId="31" fillId="0" borderId="1" xfId="4" applyFont="1" applyBorder="1" applyAlignment="1">
      <alignment horizontal="left" vertical="top" wrapText="1"/>
    </xf>
    <xf numFmtId="2" fontId="5" fillId="0" borderId="1" xfId="4" applyNumberFormat="1" applyFont="1" applyBorder="1" applyAlignment="1">
      <alignment vertical="center" shrinkToFit="1"/>
    </xf>
    <xf numFmtId="0" fontId="13" fillId="0" borderId="0" xfId="4" applyFont="1" applyAlignment="1">
      <alignment horizontal="right" vertical="top" wrapText="1"/>
    </xf>
    <xf numFmtId="2" fontId="14" fillId="0" borderId="0" xfId="4" applyNumberFormat="1" applyFont="1" applyAlignment="1">
      <alignment horizontal="right" vertical="center"/>
    </xf>
    <xf numFmtId="0" fontId="13" fillId="0" borderId="0" xfId="4" applyFont="1" applyAlignment="1">
      <alignment horizontal="center" vertical="top" wrapText="1"/>
    </xf>
    <xf numFmtId="166" fontId="5" fillId="0" borderId="0" xfId="4" applyNumberFormat="1" applyFont="1" applyAlignment="1">
      <alignment horizontal="right" vertical="top" shrinkToFit="1"/>
    </xf>
    <xf numFmtId="167" fontId="5" fillId="0" borderId="0" xfId="4" applyNumberFormat="1" applyFont="1" applyAlignment="1">
      <alignment horizontal="center" vertical="top" shrinkToFit="1"/>
    </xf>
    <xf numFmtId="0" fontId="29" fillId="0" borderId="0" xfId="4" applyAlignment="1">
      <alignment vertical="top"/>
    </xf>
    <xf numFmtId="164" fontId="5" fillId="0" borderId="0" xfId="5" applyFont="1" applyFill="1" applyBorder="1" applyAlignment="1">
      <alignment vertical="top" shrinkToFit="1"/>
    </xf>
    <xf numFmtId="0" fontId="13" fillId="0" borderId="22" xfId="4" applyFont="1" applyBorder="1" applyAlignment="1">
      <alignment horizontal="left" vertical="top" wrapText="1" indent="1"/>
    </xf>
    <xf numFmtId="0" fontId="13" fillId="0" borderId="22" xfId="4" applyFont="1" applyBorder="1" applyAlignment="1">
      <alignment horizontal="center" vertical="top" wrapText="1"/>
    </xf>
    <xf numFmtId="0" fontId="13" fillId="0" borderId="22" xfId="4" applyFont="1" applyBorder="1" applyAlignment="1">
      <alignment horizontal="center" vertical="center" wrapText="1"/>
    </xf>
    <xf numFmtId="2" fontId="17" fillId="0" borderId="1" xfId="4" applyNumberFormat="1" applyFont="1" applyBorder="1" applyAlignment="1">
      <alignment horizontal="right" vertical="center"/>
    </xf>
    <xf numFmtId="2" fontId="33" fillId="0" borderId="1" xfId="4" applyNumberFormat="1" applyFont="1" applyBorder="1" applyAlignment="1">
      <alignment horizontal="right" vertical="center"/>
    </xf>
    <xf numFmtId="0" fontId="34" fillId="0" borderId="1" xfId="2" applyFont="1" applyBorder="1" applyAlignment="1">
      <alignment vertical="top"/>
    </xf>
    <xf numFmtId="0" fontId="18" fillId="0" borderId="1" xfId="2" applyFont="1" applyBorder="1"/>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6" fillId="0" borderId="0" xfId="0" applyFont="1" applyAlignment="1">
      <alignment horizontal="center" vertical="center" wrapText="1"/>
    </xf>
    <xf numFmtId="0" fontId="21" fillId="0" borderId="0" xfId="0" applyFont="1" applyAlignment="1">
      <alignment horizontal="center" vertical="center"/>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xf>
    <xf numFmtId="168" fontId="15" fillId="4" borderId="12" xfId="0" applyNumberFormat="1" applyFont="1" applyFill="1" applyBorder="1" applyAlignment="1">
      <alignment horizontal="center" vertical="center"/>
    </xf>
    <xf numFmtId="168" fontId="15" fillId="4" borderId="18" xfId="0" applyNumberFormat="1" applyFont="1" applyFill="1" applyBorder="1" applyAlignment="1">
      <alignment horizontal="center" vertical="center"/>
    </xf>
    <xf numFmtId="168" fontId="15" fillId="4" borderId="1" xfId="0" applyNumberFormat="1" applyFont="1" applyFill="1" applyBorder="1" applyAlignment="1">
      <alignment horizontal="center" vertical="center"/>
    </xf>
    <xf numFmtId="168" fontId="15" fillId="4" borderId="20" xfId="0" applyNumberFormat="1" applyFont="1" applyFill="1" applyBorder="1" applyAlignment="1">
      <alignment horizontal="center" vertical="center"/>
    </xf>
    <xf numFmtId="168" fontId="15" fillId="4" borderId="23" xfId="0" applyNumberFormat="1" applyFont="1" applyFill="1" applyBorder="1" applyAlignment="1">
      <alignment horizontal="center" vertical="center"/>
    </xf>
    <xf numFmtId="168" fontId="15" fillId="4" borderId="24" xfId="0" applyNumberFormat="1" applyFont="1" applyFill="1" applyBorder="1" applyAlignment="1">
      <alignment horizontal="center"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168" fontId="15" fillId="4" borderId="28" xfId="0" applyNumberFormat="1" applyFont="1" applyFill="1" applyBorder="1" applyAlignment="1">
      <alignment horizontal="center" vertical="center"/>
    </xf>
    <xf numFmtId="168" fontId="15" fillId="4" borderId="31" xfId="0" applyNumberFormat="1" applyFont="1" applyFill="1" applyBorder="1" applyAlignment="1">
      <alignment horizontal="center" vertical="center"/>
    </xf>
    <xf numFmtId="0" fontId="15" fillId="0" borderId="0" xfId="0" applyFont="1" applyAlignment="1">
      <alignment horizontal="center" vertical="center" wrapText="1"/>
    </xf>
    <xf numFmtId="0" fontId="16" fillId="0" borderId="19" xfId="0" applyFont="1" applyBorder="1" applyAlignment="1">
      <alignment horizontal="left" vertical="center"/>
    </xf>
    <xf numFmtId="0" fontId="16" fillId="0" borderId="1"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168" fontId="15" fillId="4" borderId="16" xfId="0" applyNumberFormat="1" applyFont="1" applyFill="1" applyBorder="1" applyAlignment="1">
      <alignment horizontal="center" vertical="center"/>
    </xf>
    <xf numFmtId="168" fontId="15" fillId="4" borderId="17" xfId="0" applyNumberFormat="1" applyFont="1" applyFill="1" applyBorder="1" applyAlignment="1">
      <alignment horizontal="center" vertical="center"/>
    </xf>
    <xf numFmtId="0" fontId="15" fillId="0" borderId="0" xfId="0" applyFont="1" applyAlignment="1">
      <alignment horizontal="right" vertical="top" wrapText="1"/>
    </xf>
    <xf numFmtId="0" fontId="19" fillId="0" borderId="8" xfId="2" applyFont="1" applyBorder="1" applyAlignment="1">
      <alignment horizontal="center" vertical="center" wrapText="1"/>
    </xf>
    <xf numFmtId="0" fontId="19" fillId="0" borderId="9" xfId="2" applyFont="1" applyBorder="1" applyAlignment="1">
      <alignment horizontal="center" vertical="center" wrapText="1"/>
    </xf>
    <xf numFmtId="0" fontId="19" fillId="0" borderId="10" xfId="2" applyFont="1" applyBorder="1" applyAlignment="1">
      <alignment horizontal="center" vertical="center" wrapText="1"/>
    </xf>
    <xf numFmtId="0" fontId="25" fillId="0" borderId="1" xfId="2" applyFont="1" applyBorder="1" applyAlignment="1">
      <alignment horizontal="right" vertical="center"/>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1" fontId="5" fillId="0" borderId="1" xfId="0" applyNumberFormat="1" applyFont="1" applyFill="1" applyBorder="1" applyAlignment="1">
      <alignment horizontal="right" vertical="center" shrinkToFit="1"/>
    </xf>
    <xf numFmtId="0" fontId="1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2" fontId="5" fillId="0" borderId="1" xfId="0" applyNumberFormat="1" applyFont="1" applyFill="1" applyBorder="1" applyAlignment="1">
      <alignment horizontal="right" vertical="center" shrinkToFit="1"/>
    </xf>
    <xf numFmtId="164" fontId="5" fillId="0" borderId="0" xfId="1" applyFont="1" applyFill="1" applyBorder="1" applyAlignment="1">
      <alignment horizontal="center" vertical="top" shrinkToFit="1"/>
    </xf>
    <xf numFmtId="0" fontId="0" fillId="0" borderId="0" xfId="0" applyFill="1" applyBorder="1" applyAlignment="1">
      <alignment horizontal="left" vertical="top"/>
    </xf>
    <xf numFmtId="0" fontId="13" fillId="0" borderId="1" xfId="0" applyFont="1" applyFill="1" applyBorder="1" applyAlignment="1">
      <alignment horizontal="right" vertical="top" wrapText="1"/>
    </xf>
    <xf numFmtId="0" fontId="3"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0" fillId="0" borderId="1" xfId="0" applyFill="1" applyBorder="1" applyAlignment="1">
      <alignment horizontal="center" vertical="top"/>
    </xf>
    <xf numFmtId="1" fontId="5" fillId="0" borderId="1" xfId="0" applyNumberFormat="1" applyFont="1" applyFill="1" applyBorder="1" applyAlignment="1">
      <alignment horizontal="left" vertical="top" shrinkToFit="1"/>
    </xf>
    <xf numFmtId="0" fontId="0" fillId="0" borderId="1" xfId="0" applyFill="1" applyBorder="1" applyAlignment="1">
      <alignment horizontal="left" wrapText="1"/>
    </xf>
    <xf numFmtId="165" fontId="5" fillId="0" borderId="1" xfId="0" applyNumberFormat="1" applyFont="1" applyFill="1" applyBorder="1" applyAlignment="1">
      <alignment horizontal="right" vertical="top" shrinkToFit="1"/>
    </xf>
    <xf numFmtId="1" fontId="5" fillId="0" borderId="1" xfId="0" applyNumberFormat="1" applyFont="1" applyFill="1" applyBorder="1" applyAlignment="1">
      <alignment horizontal="right" vertical="top" shrinkToFit="1"/>
    </xf>
    <xf numFmtId="165" fontId="5"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top" wrapText="1" inden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indent="2"/>
    </xf>
    <xf numFmtId="0" fontId="0" fillId="0" borderId="1" xfId="0" applyFill="1" applyBorder="1" applyAlignment="1">
      <alignment horizontal="left" vertical="top" wrapText="1"/>
    </xf>
    <xf numFmtId="0" fontId="27" fillId="0" borderId="25" xfId="3" applyFont="1" applyBorder="1" applyAlignment="1">
      <alignment horizontal="center" vertical="top" wrapText="1"/>
    </xf>
    <xf numFmtId="0" fontId="27" fillId="0" borderId="26" xfId="3" applyFont="1" applyBorder="1" applyAlignment="1">
      <alignment horizontal="center" vertical="top"/>
    </xf>
    <xf numFmtId="0" fontId="27" fillId="0" borderId="27" xfId="3" applyFont="1" applyBorder="1" applyAlignment="1">
      <alignment horizontal="center" vertical="top"/>
    </xf>
    <xf numFmtId="0" fontId="24" fillId="0" borderId="25" xfId="3" applyFont="1" applyBorder="1" applyAlignment="1">
      <alignment horizontal="center" vertical="top" wrapText="1"/>
    </xf>
    <xf numFmtId="0" fontId="24" fillId="0" borderId="26" xfId="3" applyFont="1" applyBorder="1" applyAlignment="1">
      <alignment horizontal="center" vertical="top"/>
    </xf>
    <xf numFmtId="0" fontId="24" fillId="0" borderId="27" xfId="3" applyFont="1" applyBorder="1" applyAlignment="1">
      <alignment horizontal="center" vertical="top"/>
    </xf>
    <xf numFmtId="0" fontId="24" fillId="0" borderId="1" xfId="3" applyFont="1" applyBorder="1" applyAlignment="1">
      <alignment horizontal="right" vertical="top"/>
    </xf>
    <xf numFmtId="0" fontId="19" fillId="0" borderId="1" xfId="2" applyFont="1" applyBorder="1" applyAlignment="1">
      <alignment horizontal="center" vertical="center"/>
    </xf>
    <xf numFmtId="0" fontId="19" fillId="0" borderId="1" xfId="2" applyFont="1" applyBorder="1" applyAlignment="1">
      <alignment horizontal="center" vertical="center" wrapText="1"/>
    </xf>
    <xf numFmtId="0" fontId="25" fillId="0" borderId="1" xfId="2" applyFont="1" applyBorder="1" applyAlignment="1">
      <alignment horizontal="right"/>
    </xf>
    <xf numFmtId="0" fontId="19" fillId="0" borderId="28" xfId="2" applyFont="1" applyBorder="1" applyAlignment="1">
      <alignment horizontal="center" vertical="center"/>
    </xf>
    <xf numFmtId="0" fontId="19" fillId="0" borderId="29" xfId="2" applyFont="1" applyBorder="1" applyAlignment="1">
      <alignment horizontal="center" vertical="center"/>
    </xf>
    <xf numFmtId="0" fontId="19" fillId="0" borderId="30" xfId="2" applyFont="1" applyBorder="1" applyAlignment="1">
      <alignment horizontal="center" vertical="center"/>
    </xf>
    <xf numFmtId="0" fontId="19" fillId="0" borderId="28" xfId="2" applyFont="1" applyBorder="1" applyAlignment="1">
      <alignment horizontal="center" vertical="center" wrapText="1"/>
    </xf>
    <xf numFmtId="0" fontId="15" fillId="0" borderId="0" xfId="4" applyFont="1" applyAlignment="1">
      <alignment horizontal="left" vertical="top" wrapText="1"/>
    </xf>
    <xf numFmtId="164" fontId="5" fillId="0" borderId="0" xfId="5" applyFont="1" applyFill="1" applyBorder="1" applyAlignment="1">
      <alignment horizontal="center" vertical="top" shrinkToFit="1"/>
    </xf>
    <xf numFmtId="0" fontId="29" fillId="0" borderId="0" xfId="4" applyAlignment="1">
      <alignment horizontal="left" vertical="top"/>
    </xf>
    <xf numFmtId="0" fontId="32" fillId="0" borderId="25" xfId="4" applyFont="1" applyBorder="1" applyAlignment="1">
      <alignment horizontal="center" vertical="center" wrapText="1"/>
    </xf>
    <xf numFmtId="0" fontId="32" fillId="0" borderId="26" xfId="4" applyFont="1" applyBorder="1" applyAlignment="1">
      <alignment horizontal="center" vertical="center" wrapText="1"/>
    </xf>
    <xf numFmtId="0" fontId="32" fillId="0" borderId="27" xfId="4" applyFont="1" applyBorder="1" applyAlignment="1">
      <alignment horizontal="center" vertical="center" wrapText="1"/>
    </xf>
    <xf numFmtId="0" fontId="16" fillId="0" borderId="1" xfId="4" applyFont="1" applyBorder="1" applyAlignment="1">
      <alignment horizontal="right" vertical="top" wrapText="1"/>
    </xf>
    <xf numFmtId="0" fontId="30" fillId="0" borderId="0" xfId="4" applyFont="1" applyAlignment="1">
      <alignment horizontal="center" vertical="top" wrapText="1"/>
    </xf>
    <xf numFmtId="0" fontId="13" fillId="0" borderId="0" xfId="4" applyFont="1" applyAlignment="1">
      <alignment horizontal="center" vertical="top" wrapText="1"/>
    </xf>
    <xf numFmtId="0" fontId="13" fillId="0" borderId="0" xfId="4" applyFont="1" applyAlignment="1">
      <alignment horizontal="left" vertical="top" wrapText="1"/>
    </xf>
    <xf numFmtId="0" fontId="8" fillId="0" borderId="1" xfId="4" applyFont="1" applyBorder="1" applyAlignment="1">
      <alignment horizontal="left" vertical="top" wrapText="1"/>
    </xf>
    <xf numFmtId="0" fontId="15" fillId="0" borderId="1" xfId="4" applyFont="1" applyBorder="1" applyAlignment="1">
      <alignment horizontal="left" vertical="top" wrapText="1"/>
    </xf>
    <xf numFmtId="0" fontId="15" fillId="0" borderId="1" xfId="4" applyFont="1" applyBorder="1" applyAlignment="1">
      <alignment horizontal="left" vertical="center" wrapText="1"/>
    </xf>
    <xf numFmtId="2" fontId="5" fillId="0" borderId="1" xfId="4" applyNumberFormat="1" applyFont="1" applyBorder="1" applyAlignment="1">
      <alignment horizontal="right" vertical="center" shrinkToFit="1"/>
    </xf>
    <xf numFmtId="165" fontId="5" fillId="0" borderId="1" xfId="4" applyNumberFormat="1" applyFont="1" applyBorder="1" applyAlignment="1">
      <alignment horizontal="right" vertical="center" shrinkToFit="1"/>
    </xf>
    <xf numFmtId="1" fontId="5" fillId="0" borderId="1" xfId="4" applyNumberFormat="1" applyFont="1" applyBorder="1" applyAlignment="1">
      <alignment horizontal="left" vertical="top" shrinkToFit="1"/>
    </xf>
    <xf numFmtId="0" fontId="29" fillId="0" borderId="1" xfId="4" applyBorder="1" applyAlignment="1">
      <alignment horizontal="left" wrapText="1"/>
    </xf>
    <xf numFmtId="0" fontId="29" fillId="0" borderId="1" xfId="4" applyBorder="1" applyAlignment="1">
      <alignment horizontal="center" vertical="top"/>
    </xf>
    <xf numFmtId="0" fontId="13" fillId="0" borderId="22" xfId="4" applyFont="1" applyBorder="1" applyAlignment="1">
      <alignment horizontal="left" vertical="top" wrapText="1" indent="1"/>
    </xf>
    <xf numFmtId="0" fontId="13" fillId="0" borderId="22" xfId="4" applyFont="1" applyBorder="1" applyAlignment="1">
      <alignment horizontal="center" vertical="top" wrapText="1"/>
    </xf>
    <xf numFmtId="0" fontId="13" fillId="0" borderId="22" xfId="4" applyFont="1" applyBorder="1" applyAlignment="1">
      <alignment horizontal="left" vertical="top" wrapText="1" indent="2"/>
    </xf>
    <xf numFmtId="0" fontId="29" fillId="0" borderId="1" xfId="4" applyBorder="1" applyAlignment="1">
      <alignment horizontal="left" vertical="top" wrapText="1"/>
    </xf>
  </cellXfs>
  <cellStyles count="6">
    <cellStyle name="Dziesiętny" xfId="1" builtinId="3"/>
    <cellStyle name="Dziesiętny 2" xfId="5" xr:uid="{A4AD039F-C1E1-41CD-B941-755302898903}"/>
    <cellStyle name="Normalny" xfId="0" builtinId="0"/>
    <cellStyle name="Normalny 2" xfId="2" xr:uid="{3175C5E1-7638-47A7-82C7-2ABA44B1D9B1}"/>
    <cellStyle name="Normalny 3" xfId="3" xr:uid="{D1350B6E-6815-4288-AB87-292500286A64}"/>
    <cellStyle name="Normalny 4" xfId="4" xr:uid="{406BA444-7366-4E6D-94CA-3BD4EF1472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8C17C-1A1B-4128-9B25-029C2180FCC1}">
  <dimension ref="A1:D24"/>
  <sheetViews>
    <sheetView view="pageBreakPreview" zoomScaleNormal="100" zoomScaleSheetLayoutView="100" workbookViewId="0">
      <selection activeCell="H19" sqref="H19"/>
    </sheetView>
  </sheetViews>
  <sheetFormatPr defaultRowHeight="12.75" x14ac:dyDescent="0.2"/>
  <cols>
    <col min="1" max="1" width="21" style="27" customWidth="1"/>
    <col min="2" max="2" width="53.5" style="27" customWidth="1"/>
    <col min="3" max="3" width="9.33203125" style="27"/>
    <col min="4" max="4" width="10.33203125" style="27" customWidth="1"/>
    <col min="5" max="16384" width="9.33203125" style="27"/>
  </cols>
  <sheetData>
    <row r="1" spans="1:4" ht="53.25" customHeight="1" x14ac:dyDescent="0.2">
      <c r="A1" s="82" t="s">
        <v>711</v>
      </c>
      <c r="B1" s="82"/>
      <c r="C1" s="82"/>
      <c r="D1" s="82"/>
    </row>
    <row r="2" spans="1:4" ht="77.25" customHeight="1" x14ac:dyDescent="0.2">
      <c r="A2" s="83" t="s">
        <v>712</v>
      </c>
      <c r="B2" s="83"/>
      <c r="C2" s="83"/>
      <c r="D2" s="83"/>
    </row>
    <row r="3" spans="1:4" ht="42" customHeight="1" x14ac:dyDescent="0.2">
      <c r="A3" s="82" t="s">
        <v>858</v>
      </c>
      <c r="B3" s="82"/>
      <c r="C3" s="82"/>
      <c r="D3" s="82"/>
    </row>
    <row r="4" spans="1:4" ht="18" x14ac:dyDescent="0.2">
      <c r="A4" s="28"/>
      <c r="B4" s="28"/>
      <c r="C4" s="28"/>
      <c r="D4" s="29"/>
    </row>
    <row r="5" spans="1:4" x14ac:dyDescent="0.2">
      <c r="A5" s="30"/>
      <c r="B5" s="28"/>
      <c r="C5" s="28"/>
      <c r="D5" s="28"/>
    </row>
    <row r="6" spans="1:4" ht="13.5" thickBot="1" x14ac:dyDescent="0.25">
      <c r="A6" s="82" t="s">
        <v>713</v>
      </c>
      <c r="B6" s="82"/>
      <c r="C6" s="82"/>
      <c r="D6" s="82"/>
    </row>
    <row r="7" spans="1:4" ht="41.25" customHeight="1" x14ac:dyDescent="0.2">
      <c r="A7" s="31" t="s">
        <v>714</v>
      </c>
      <c r="B7" s="32" t="s">
        <v>715</v>
      </c>
      <c r="C7" s="84" t="s">
        <v>716</v>
      </c>
      <c r="D7" s="85"/>
    </row>
    <row r="8" spans="1:4" ht="13.5" thickBot="1" x14ac:dyDescent="0.25">
      <c r="A8" s="33">
        <v>1</v>
      </c>
      <c r="B8" s="34">
        <v>2</v>
      </c>
      <c r="C8" s="80">
        <v>3</v>
      </c>
      <c r="D8" s="81"/>
    </row>
    <row r="9" spans="1:4" x14ac:dyDescent="0.2">
      <c r="A9" s="35" t="s">
        <v>717</v>
      </c>
      <c r="B9" s="36" t="s">
        <v>727</v>
      </c>
      <c r="C9" s="86">
        <f>DROGOWA_KW!G269</f>
        <v>0</v>
      </c>
      <c r="D9" s="87"/>
    </row>
    <row r="10" spans="1:4" x14ac:dyDescent="0.2">
      <c r="A10" s="37" t="s">
        <v>718</v>
      </c>
      <c r="B10" s="38" t="s">
        <v>731</v>
      </c>
      <c r="C10" s="88">
        <f>ENERGET_KW!K39</f>
        <v>0</v>
      </c>
      <c r="D10" s="89"/>
    </row>
    <row r="11" spans="1:4" x14ac:dyDescent="0.2">
      <c r="A11" s="37" t="s">
        <v>719</v>
      </c>
      <c r="B11" s="38" t="s">
        <v>853</v>
      </c>
      <c r="C11" s="88">
        <f>TELETECH_KW!G35</f>
        <v>0</v>
      </c>
      <c r="D11" s="89"/>
    </row>
    <row r="12" spans="1:4" x14ac:dyDescent="0.2">
      <c r="A12" s="39" t="s">
        <v>720</v>
      </c>
      <c r="B12" s="40" t="s">
        <v>728</v>
      </c>
      <c r="C12" s="94">
        <f>DROGOWA_NKW!G62</f>
        <v>0</v>
      </c>
      <c r="D12" s="95"/>
    </row>
    <row r="13" spans="1:4" x14ac:dyDescent="0.2">
      <c r="A13" s="39" t="s">
        <v>729</v>
      </c>
      <c r="B13" s="40" t="s">
        <v>854</v>
      </c>
      <c r="C13" s="94">
        <f>'DROGOWA_NKW_KD za rondem'!G53</f>
        <v>0</v>
      </c>
      <c r="D13" s="95"/>
    </row>
    <row r="14" spans="1:4" ht="13.5" thickBot="1" x14ac:dyDescent="0.25">
      <c r="A14" s="39" t="s">
        <v>730</v>
      </c>
      <c r="B14" s="40" t="s">
        <v>732</v>
      </c>
      <c r="C14" s="90">
        <f>ENERGET_NKW!K10</f>
        <v>0</v>
      </c>
      <c r="D14" s="91"/>
    </row>
    <row r="15" spans="1:4" x14ac:dyDescent="0.2">
      <c r="A15" s="92" t="s">
        <v>857</v>
      </c>
      <c r="B15" s="93"/>
      <c r="C15" s="86">
        <f>SUM(C9:D14)</f>
        <v>0</v>
      </c>
      <c r="D15" s="87"/>
    </row>
    <row r="16" spans="1:4" x14ac:dyDescent="0.2">
      <c r="A16" s="97" t="s">
        <v>721</v>
      </c>
      <c r="B16" s="98"/>
      <c r="C16" s="88">
        <f>C17-C15</f>
        <v>0</v>
      </c>
      <c r="D16" s="89"/>
    </row>
    <row r="17" spans="1:4" ht="13.5" thickBot="1" x14ac:dyDescent="0.25">
      <c r="A17" s="99" t="s">
        <v>722</v>
      </c>
      <c r="B17" s="100"/>
      <c r="C17" s="101">
        <f>ROUND(C15*1.23,2)</f>
        <v>0</v>
      </c>
      <c r="D17" s="102"/>
    </row>
    <row r="18" spans="1:4" x14ac:dyDescent="0.2">
      <c r="A18" s="41"/>
      <c r="B18" s="41"/>
      <c r="C18" s="41"/>
      <c r="D18" s="41"/>
    </row>
    <row r="19" spans="1:4" ht="42" customHeight="1" x14ac:dyDescent="0.2">
      <c r="A19" s="96" t="s">
        <v>723</v>
      </c>
      <c r="B19" s="96"/>
      <c r="C19" s="96"/>
      <c r="D19" s="96"/>
    </row>
    <row r="20" spans="1:4" x14ac:dyDescent="0.2">
      <c r="A20" s="103" t="s">
        <v>724</v>
      </c>
      <c r="B20" s="103"/>
      <c r="C20" s="103"/>
      <c r="D20" s="103"/>
    </row>
    <row r="21" spans="1:4" ht="21.75" customHeight="1" x14ac:dyDescent="0.2">
      <c r="A21" s="96" t="s">
        <v>725</v>
      </c>
      <c r="B21" s="96"/>
      <c r="C21" s="42"/>
      <c r="D21" s="42"/>
    </row>
    <row r="22" spans="1:4" x14ac:dyDescent="0.2">
      <c r="A22" s="28"/>
      <c r="B22" s="28"/>
      <c r="C22" s="28"/>
      <c r="D22" s="28"/>
    </row>
    <row r="23" spans="1:4" ht="27.75" customHeight="1" x14ac:dyDescent="0.2">
      <c r="A23" s="96" t="s">
        <v>726</v>
      </c>
      <c r="B23" s="96"/>
      <c r="C23" s="96"/>
      <c r="D23" s="96"/>
    </row>
    <row r="24" spans="1:4" ht="18" customHeight="1" x14ac:dyDescent="0.2"/>
  </sheetData>
  <mergeCells count="22">
    <mergeCell ref="A21:B21"/>
    <mergeCell ref="A23:D23"/>
    <mergeCell ref="A16:B16"/>
    <mergeCell ref="C16:D16"/>
    <mergeCell ref="A17:B17"/>
    <mergeCell ref="C17:D17"/>
    <mergeCell ref="A19:D19"/>
    <mergeCell ref="A20:D20"/>
    <mergeCell ref="C9:D9"/>
    <mergeCell ref="C10:D10"/>
    <mergeCell ref="C11:D11"/>
    <mergeCell ref="C14:D14"/>
    <mergeCell ref="A15:B15"/>
    <mergeCell ref="C15:D15"/>
    <mergeCell ref="C12:D12"/>
    <mergeCell ref="C13:D13"/>
    <mergeCell ref="C8:D8"/>
    <mergeCell ref="A1:D1"/>
    <mergeCell ref="A2:D2"/>
    <mergeCell ref="A3:D3"/>
    <mergeCell ref="A6:D6"/>
    <mergeCell ref="C7:D7"/>
  </mergeCells>
  <pageMargins left="1.1023622047244095"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1A700-3EFA-46B7-93CF-9EEBB7079F93}">
  <dimension ref="A1:G271"/>
  <sheetViews>
    <sheetView topLeftCell="A245" workbookViewId="0">
      <selection activeCell="A271" sqref="A271:F271"/>
    </sheetView>
  </sheetViews>
  <sheetFormatPr defaultRowHeight="12.75" x14ac:dyDescent="0.2"/>
  <cols>
    <col min="1" max="1" width="18.6640625" style="20" customWidth="1"/>
    <col min="2" max="2" width="26.83203125" style="20" customWidth="1"/>
    <col min="3" max="3" width="66.5" style="20" customWidth="1"/>
    <col min="4" max="4" width="14" style="20" customWidth="1"/>
    <col min="5" max="5" width="17.5" style="20" customWidth="1"/>
    <col min="6" max="7" width="19.83203125" style="20" customWidth="1"/>
    <col min="8" max="256" width="9.33203125" style="20"/>
    <col min="257" max="257" width="18.6640625" style="20" customWidth="1"/>
    <col min="258" max="258" width="26.83203125" style="20" customWidth="1"/>
    <col min="259" max="259" width="66.5" style="20" customWidth="1"/>
    <col min="260" max="260" width="14" style="20" customWidth="1"/>
    <col min="261" max="261" width="17.5" style="20" customWidth="1"/>
    <col min="262" max="263" width="19.83203125" style="20" customWidth="1"/>
    <col min="264" max="512" width="9.33203125" style="20"/>
    <col min="513" max="513" width="18.6640625" style="20" customWidth="1"/>
    <col min="514" max="514" width="26.83203125" style="20" customWidth="1"/>
    <col min="515" max="515" width="66.5" style="20" customWidth="1"/>
    <col min="516" max="516" width="14" style="20" customWidth="1"/>
    <col min="517" max="517" width="17.5" style="20" customWidth="1"/>
    <col min="518" max="519" width="19.83203125" style="20" customWidth="1"/>
    <col min="520" max="768" width="9.33203125" style="20"/>
    <col min="769" max="769" width="18.6640625" style="20" customWidth="1"/>
    <col min="770" max="770" width="26.83203125" style="20" customWidth="1"/>
    <col min="771" max="771" width="66.5" style="20" customWidth="1"/>
    <col min="772" max="772" width="14" style="20" customWidth="1"/>
    <col min="773" max="773" width="17.5" style="20" customWidth="1"/>
    <col min="774" max="775" width="19.83203125" style="20" customWidth="1"/>
    <col min="776" max="1024" width="9.33203125" style="20"/>
    <col min="1025" max="1025" width="18.6640625" style="20" customWidth="1"/>
    <col min="1026" max="1026" width="26.83203125" style="20" customWidth="1"/>
    <col min="1027" max="1027" width="66.5" style="20" customWidth="1"/>
    <col min="1028" max="1028" width="14" style="20" customWidth="1"/>
    <col min="1029" max="1029" width="17.5" style="20" customWidth="1"/>
    <col min="1030" max="1031" width="19.83203125" style="20" customWidth="1"/>
    <col min="1032" max="1280" width="9.33203125" style="20"/>
    <col min="1281" max="1281" width="18.6640625" style="20" customWidth="1"/>
    <col min="1282" max="1282" width="26.83203125" style="20" customWidth="1"/>
    <col min="1283" max="1283" width="66.5" style="20" customWidth="1"/>
    <col min="1284" max="1284" width="14" style="20" customWidth="1"/>
    <col min="1285" max="1285" width="17.5" style="20" customWidth="1"/>
    <col min="1286" max="1287" width="19.83203125" style="20" customWidth="1"/>
    <col min="1288" max="1536" width="9.33203125" style="20"/>
    <col min="1537" max="1537" width="18.6640625" style="20" customWidth="1"/>
    <col min="1538" max="1538" width="26.83203125" style="20" customWidth="1"/>
    <col min="1539" max="1539" width="66.5" style="20" customWidth="1"/>
    <col min="1540" max="1540" width="14" style="20" customWidth="1"/>
    <col min="1541" max="1541" width="17.5" style="20" customWidth="1"/>
    <col min="1542" max="1543" width="19.83203125" style="20" customWidth="1"/>
    <col min="1544" max="1792" width="9.33203125" style="20"/>
    <col min="1793" max="1793" width="18.6640625" style="20" customWidth="1"/>
    <col min="1794" max="1794" width="26.83203125" style="20" customWidth="1"/>
    <col min="1795" max="1795" width="66.5" style="20" customWidth="1"/>
    <col min="1796" max="1796" width="14" style="20" customWidth="1"/>
    <col min="1797" max="1797" width="17.5" style="20" customWidth="1"/>
    <col min="1798" max="1799" width="19.83203125" style="20" customWidth="1"/>
    <col min="1800" max="2048" width="9.33203125" style="20"/>
    <col min="2049" max="2049" width="18.6640625" style="20" customWidth="1"/>
    <col min="2050" max="2050" width="26.83203125" style="20" customWidth="1"/>
    <col min="2051" max="2051" width="66.5" style="20" customWidth="1"/>
    <col min="2052" max="2052" width="14" style="20" customWidth="1"/>
    <col min="2053" max="2053" width="17.5" style="20" customWidth="1"/>
    <col min="2054" max="2055" width="19.83203125" style="20" customWidth="1"/>
    <col min="2056" max="2304" width="9.33203125" style="20"/>
    <col min="2305" max="2305" width="18.6640625" style="20" customWidth="1"/>
    <col min="2306" max="2306" width="26.83203125" style="20" customWidth="1"/>
    <col min="2307" max="2307" width="66.5" style="20" customWidth="1"/>
    <col min="2308" max="2308" width="14" style="20" customWidth="1"/>
    <col min="2309" max="2309" width="17.5" style="20" customWidth="1"/>
    <col min="2310" max="2311" width="19.83203125" style="20" customWidth="1"/>
    <col min="2312" max="2560" width="9.33203125" style="20"/>
    <col min="2561" max="2561" width="18.6640625" style="20" customWidth="1"/>
    <col min="2562" max="2562" width="26.83203125" style="20" customWidth="1"/>
    <col min="2563" max="2563" width="66.5" style="20" customWidth="1"/>
    <col min="2564" max="2564" width="14" style="20" customWidth="1"/>
    <col min="2565" max="2565" width="17.5" style="20" customWidth="1"/>
    <col min="2566" max="2567" width="19.83203125" style="20" customWidth="1"/>
    <col min="2568" max="2816" width="9.33203125" style="20"/>
    <col min="2817" max="2817" width="18.6640625" style="20" customWidth="1"/>
    <col min="2818" max="2818" width="26.83203125" style="20" customWidth="1"/>
    <col min="2819" max="2819" width="66.5" style="20" customWidth="1"/>
    <col min="2820" max="2820" width="14" style="20" customWidth="1"/>
    <col min="2821" max="2821" width="17.5" style="20" customWidth="1"/>
    <col min="2822" max="2823" width="19.83203125" style="20" customWidth="1"/>
    <col min="2824" max="3072" width="9.33203125" style="20"/>
    <col min="3073" max="3073" width="18.6640625" style="20" customWidth="1"/>
    <col min="3074" max="3074" width="26.83203125" style="20" customWidth="1"/>
    <col min="3075" max="3075" width="66.5" style="20" customWidth="1"/>
    <col min="3076" max="3076" width="14" style="20" customWidth="1"/>
    <col min="3077" max="3077" width="17.5" style="20" customWidth="1"/>
    <col min="3078" max="3079" width="19.83203125" style="20" customWidth="1"/>
    <col min="3080" max="3328" width="9.33203125" style="20"/>
    <col min="3329" max="3329" width="18.6640625" style="20" customWidth="1"/>
    <col min="3330" max="3330" width="26.83203125" style="20" customWidth="1"/>
    <col min="3331" max="3331" width="66.5" style="20" customWidth="1"/>
    <col min="3332" max="3332" width="14" style="20" customWidth="1"/>
    <col min="3333" max="3333" width="17.5" style="20" customWidth="1"/>
    <col min="3334" max="3335" width="19.83203125" style="20" customWidth="1"/>
    <col min="3336" max="3584" width="9.33203125" style="20"/>
    <col min="3585" max="3585" width="18.6640625" style="20" customWidth="1"/>
    <col min="3586" max="3586" width="26.83203125" style="20" customWidth="1"/>
    <col min="3587" max="3587" width="66.5" style="20" customWidth="1"/>
    <col min="3588" max="3588" width="14" style="20" customWidth="1"/>
    <col min="3589" max="3589" width="17.5" style="20" customWidth="1"/>
    <col min="3590" max="3591" width="19.83203125" style="20" customWidth="1"/>
    <col min="3592" max="3840" width="9.33203125" style="20"/>
    <col min="3841" max="3841" width="18.6640625" style="20" customWidth="1"/>
    <col min="3842" max="3842" width="26.83203125" style="20" customWidth="1"/>
    <col min="3843" max="3843" width="66.5" style="20" customWidth="1"/>
    <col min="3844" max="3844" width="14" style="20" customWidth="1"/>
    <col min="3845" max="3845" width="17.5" style="20" customWidth="1"/>
    <col min="3846" max="3847" width="19.83203125" style="20" customWidth="1"/>
    <col min="3848" max="4096" width="9.33203125" style="20"/>
    <col min="4097" max="4097" width="18.6640625" style="20" customWidth="1"/>
    <col min="4098" max="4098" width="26.83203125" style="20" customWidth="1"/>
    <col min="4099" max="4099" width="66.5" style="20" customWidth="1"/>
    <col min="4100" max="4100" width="14" style="20" customWidth="1"/>
    <col min="4101" max="4101" width="17.5" style="20" customWidth="1"/>
    <col min="4102" max="4103" width="19.83203125" style="20" customWidth="1"/>
    <col min="4104" max="4352" width="9.33203125" style="20"/>
    <col min="4353" max="4353" width="18.6640625" style="20" customWidth="1"/>
    <col min="4354" max="4354" width="26.83203125" style="20" customWidth="1"/>
    <col min="4355" max="4355" width="66.5" style="20" customWidth="1"/>
    <col min="4356" max="4356" width="14" style="20" customWidth="1"/>
    <col min="4357" max="4357" width="17.5" style="20" customWidth="1"/>
    <col min="4358" max="4359" width="19.83203125" style="20" customWidth="1"/>
    <col min="4360" max="4608" width="9.33203125" style="20"/>
    <col min="4609" max="4609" width="18.6640625" style="20" customWidth="1"/>
    <col min="4610" max="4610" width="26.83203125" style="20" customWidth="1"/>
    <col min="4611" max="4611" width="66.5" style="20" customWidth="1"/>
    <col min="4612" max="4612" width="14" style="20" customWidth="1"/>
    <col min="4613" max="4613" width="17.5" style="20" customWidth="1"/>
    <col min="4614" max="4615" width="19.83203125" style="20" customWidth="1"/>
    <col min="4616" max="4864" width="9.33203125" style="20"/>
    <col min="4865" max="4865" width="18.6640625" style="20" customWidth="1"/>
    <col min="4866" max="4866" width="26.83203125" style="20" customWidth="1"/>
    <col min="4867" max="4867" width="66.5" style="20" customWidth="1"/>
    <col min="4868" max="4868" width="14" style="20" customWidth="1"/>
    <col min="4869" max="4869" width="17.5" style="20" customWidth="1"/>
    <col min="4870" max="4871" width="19.83203125" style="20" customWidth="1"/>
    <col min="4872" max="5120" width="9.33203125" style="20"/>
    <col min="5121" max="5121" width="18.6640625" style="20" customWidth="1"/>
    <col min="5122" max="5122" width="26.83203125" style="20" customWidth="1"/>
    <col min="5123" max="5123" width="66.5" style="20" customWidth="1"/>
    <col min="5124" max="5124" width="14" style="20" customWidth="1"/>
    <col min="5125" max="5125" width="17.5" style="20" customWidth="1"/>
    <col min="5126" max="5127" width="19.83203125" style="20" customWidth="1"/>
    <col min="5128" max="5376" width="9.33203125" style="20"/>
    <col min="5377" max="5377" width="18.6640625" style="20" customWidth="1"/>
    <col min="5378" max="5378" width="26.83203125" style="20" customWidth="1"/>
    <col min="5379" max="5379" width="66.5" style="20" customWidth="1"/>
    <col min="5380" max="5380" width="14" style="20" customWidth="1"/>
    <col min="5381" max="5381" width="17.5" style="20" customWidth="1"/>
    <col min="5382" max="5383" width="19.83203125" style="20" customWidth="1"/>
    <col min="5384" max="5632" width="9.33203125" style="20"/>
    <col min="5633" max="5633" width="18.6640625" style="20" customWidth="1"/>
    <col min="5634" max="5634" width="26.83203125" style="20" customWidth="1"/>
    <col min="5635" max="5635" width="66.5" style="20" customWidth="1"/>
    <col min="5636" max="5636" width="14" style="20" customWidth="1"/>
    <col min="5637" max="5637" width="17.5" style="20" customWidth="1"/>
    <col min="5638" max="5639" width="19.83203125" style="20" customWidth="1"/>
    <col min="5640" max="5888" width="9.33203125" style="20"/>
    <col min="5889" max="5889" width="18.6640625" style="20" customWidth="1"/>
    <col min="5890" max="5890" width="26.83203125" style="20" customWidth="1"/>
    <col min="5891" max="5891" width="66.5" style="20" customWidth="1"/>
    <col min="5892" max="5892" width="14" style="20" customWidth="1"/>
    <col min="5893" max="5893" width="17.5" style="20" customWidth="1"/>
    <col min="5894" max="5895" width="19.83203125" style="20" customWidth="1"/>
    <col min="5896" max="6144" width="9.33203125" style="20"/>
    <col min="6145" max="6145" width="18.6640625" style="20" customWidth="1"/>
    <col min="6146" max="6146" width="26.83203125" style="20" customWidth="1"/>
    <col min="6147" max="6147" width="66.5" style="20" customWidth="1"/>
    <col min="6148" max="6148" width="14" style="20" customWidth="1"/>
    <col min="6149" max="6149" width="17.5" style="20" customWidth="1"/>
    <col min="6150" max="6151" width="19.83203125" style="20" customWidth="1"/>
    <col min="6152" max="6400" width="9.33203125" style="20"/>
    <col min="6401" max="6401" width="18.6640625" style="20" customWidth="1"/>
    <col min="6402" max="6402" width="26.83203125" style="20" customWidth="1"/>
    <col min="6403" max="6403" width="66.5" style="20" customWidth="1"/>
    <col min="6404" max="6404" width="14" style="20" customWidth="1"/>
    <col min="6405" max="6405" width="17.5" style="20" customWidth="1"/>
    <col min="6406" max="6407" width="19.83203125" style="20" customWidth="1"/>
    <col min="6408" max="6656" width="9.33203125" style="20"/>
    <col min="6657" max="6657" width="18.6640625" style="20" customWidth="1"/>
    <col min="6658" max="6658" width="26.83203125" style="20" customWidth="1"/>
    <col min="6659" max="6659" width="66.5" style="20" customWidth="1"/>
    <col min="6660" max="6660" width="14" style="20" customWidth="1"/>
    <col min="6661" max="6661" width="17.5" style="20" customWidth="1"/>
    <col min="6662" max="6663" width="19.83203125" style="20" customWidth="1"/>
    <col min="6664" max="6912" width="9.33203125" style="20"/>
    <col min="6913" max="6913" width="18.6640625" style="20" customWidth="1"/>
    <col min="6914" max="6914" width="26.83203125" style="20" customWidth="1"/>
    <col min="6915" max="6915" width="66.5" style="20" customWidth="1"/>
    <col min="6916" max="6916" width="14" style="20" customWidth="1"/>
    <col min="6917" max="6917" width="17.5" style="20" customWidth="1"/>
    <col min="6918" max="6919" width="19.83203125" style="20" customWidth="1"/>
    <col min="6920" max="7168" width="9.33203125" style="20"/>
    <col min="7169" max="7169" width="18.6640625" style="20" customWidth="1"/>
    <col min="7170" max="7170" width="26.83203125" style="20" customWidth="1"/>
    <col min="7171" max="7171" width="66.5" style="20" customWidth="1"/>
    <col min="7172" max="7172" width="14" style="20" customWidth="1"/>
    <col min="7173" max="7173" width="17.5" style="20" customWidth="1"/>
    <col min="7174" max="7175" width="19.83203125" style="20" customWidth="1"/>
    <col min="7176" max="7424" width="9.33203125" style="20"/>
    <col min="7425" max="7425" width="18.6640625" style="20" customWidth="1"/>
    <col min="7426" max="7426" width="26.83203125" style="20" customWidth="1"/>
    <col min="7427" max="7427" width="66.5" style="20" customWidth="1"/>
    <col min="7428" max="7428" width="14" style="20" customWidth="1"/>
    <col min="7429" max="7429" width="17.5" style="20" customWidth="1"/>
    <col min="7430" max="7431" width="19.83203125" style="20" customWidth="1"/>
    <col min="7432" max="7680" width="9.33203125" style="20"/>
    <col min="7681" max="7681" width="18.6640625" style="20" customWidth="1"/>
    <col min="7682" max="7682" width="26.83203125" style="20" customWidth="1"/>
    <col min="7683" max="7683" width="66.5" style="20" customWidth="1"/>
    <col min="7684" max="7684" width="14" style="20" customWidth="1"/>
    <col min="7685" max="7685" width="17.5" style="20" customWidth="1"/>
    <col min="7686" max="7687" width="19.83203125" style="20" customWidth="1"/>
    <col min="7688" max="7936" width="9.33203125" style="20"/>
    <col min="7937" max="7937" width="18.6640625" style="20" customWidth="1"/>
    <col min="7938" max="7938" width="26.83203125" style="20" customWidth="1"/>
    <col min="7939" max="7939" width="66.5" style="20" customWidth="1"/>
    <col min="7940" max="7940" width="14" style="20" customWidth="1"/>
    <col min="7941" max="7941" width="17.5" style="20" customWidth="1"/>
    <col min="7942" max="7943" width="19.83203125" style="20" customWidth="1"/>
    <col min="7944" max="8192" width="9.33203125" style="20"/>
    <col min="8193" max="8193" width="18.6640625" style="20" customWidth="1"/>
    <col min="8194" max="8194" width="26.83203125" style="20" customWidth="1"/>
    <col min="8195" max="8195" width="66.5" style="20" customWidth="1"/>
    <col min="8196" max="8196" width="14" style="20" customWidth="1"/>
    <col min="8197" max="8197" width="17.5" style="20" customWidth="1"/>
    <col min="8198" max="8199" width="19.83203125" style="20" customWidth="1"/>
    <col min="8200" max="8448" width="9.33203125" style="20"/>
    <col min="8449" max="8449" width="18.6640625" style="20" customWidth="1"/>
    <col min="8450" max="8450" width="26.83203125" style="20" customWidth="1"/>
    <col min="8451" max="8451" width="66.5" style="20" customWidth="1"/>
    <col min="8452" max="8452" width="14" style="20" customWidth="1"/>
    <col min="8453" max="8453" width="17.5" style="20" customWidth="1"/>
    <col min="8454" max="8455" width="19.83203125" style="20" customWidth="1"/>
    <col min="8456" max="8704" width="9.33203125" style="20"/>
    <col min="8705" max="8705" width="18.6640625" style="20" customWidth="1"/>
    <col min="8706" max="8706" width="26.83203125" style="20" customWidth="1"/>
    <col min="8707" max="8707" width="66.5" style="20" customWidth="1"/>
    <col min="8708" max="8708" width="14" style="20" customWidth="1"/>
    <col min="8709" max="8709" width="17.5" style="20" customWidth="1"/>
    <col min="8710" max="8711" width="19.83203125" style="20" customWidth="1"/>
    <col min="8712" max="8960" width="9.33203125" style="20"/>
    <col min="8961" max="8961" width="18.6640625" style="20" customWidth="1"/>
    <col min="8962" max="8962" width="26.83203125" style="20" customWidth="1"/>
    <col min="8963" max="8963" width="66.5" style="20" customWidth="1"/>
    <col min="8964" max="8964" width="14" style="20" customWidth="1"/>
    <col min="8965" max="8965" width="17.5" style="20" customWidth="1"/>
    <col min="8966" max="8967" width="19.83203125" style="20" customWidth="1"/>
    <col min="8968" max="9216" width="9.33203125" style="20"/>
    <col min="9217" max="9217" width="18.6640625" style="20" customWidth="1"/>
    <col min="9218" max="9218" width="26.83203125" style="20" customWidth="1"/>
    <col min="9219" max="9219" width="66.5" style="20" customWidth="1"/>
    <col min="9220" max="9220" width="14" style="20" customWidth="1"/>
    <col min="9221" max="9221" width="17.5" style="20" customWidth="1"/>
    <col min="9222" max="9223" width="19.83203125" style="20" customWidth="1"/>
    <col min="9224" max="9472" width="9.33203125" style="20"/>
    <col min="9473" max="9473" width="18.6640625" style="20" customWidth="1"/>
    <col min="9474" max="9474" width="26.83203125" style="20" customWidth="1"/>
    <col min="9475" max="9475" width="66.5" style="20" customWidth="1"/>
    <col min="9476" max="9476" width="14" style="20" customWidth="1"/>
    <col min="9477" max="9477" width="17.5" style="20" customWidth="1"/>
    <col min="9478" max="9479" width="19.83203125" style="20" customWidth="1"/>
    <col min="9480" max="9728" width="9.33203125" style="20"/>
    <col min="9729" max="9729" width="18.6640625" style="20" customWidth="1"/>
    <col min="9730" max="9730" width="26.83203125" style="20" customWidth="1"/>
    <col min="9731" max="9731" width="66.5" style="20" customWidth="1"/>
    <col min="9732" max="9732" width="14" style="20" customWidth="1"/>
    <col min="9733" max="9733" width="17.5" style="20" customWidth="1"/>
    <col min="9734" max="9735" width="19.83203125" style="20" customWidth="1"/>
    <col min="9736" max="9984" width="9.33203125" style="20"/>
    <col min="9985" max="9985" width="18.6640625" style="20" customWidth="1"/>
    <col min="9986" max="9986" width="26.83203125" style="20" customWidth="1"/>
    <col min="9987" max="9987" width="66.5" style="20" customWidth="1"/>
    <col min="9988" max="9988" width="14" style="20" customWidth="1"/>
    <col min="9989" max="9989" width="17.5" style="20" customWidth="1"/>
    <col min="9990" max="9991" width="19.83203125" style="20" customWidth="1"/>
    <col min="9992" max="10240" width="9.33203125" style="20"/>
    <col min="10241" max="10241" width="18.6640625" style="20" customWidth="1"/>
    <col min="10242" max="10242" width="26.83203125" style="20" customWidth="1"/>
    <col min="10243" max="10243" width="66.5" style="20" customWidth="1"/>
    <col min="10244" max="10244" width="14" style="20" customWidth="1"/>
    <col min="10245" max="10245" width="17.5" style="20" customWidth="1"/>
    <col min="10246" max="10247" width="19.83203125" style="20" customWidth="1"/>
    <col min="10248" max="10496" width="9.33203125" style="20"/>
    <col min="10497" max="10497" width="18.6640625" style="20" customWidth="1"/>
    <col min="10498" max="10498" width="26.83203125" style="20" customWidth="1"/>
    <col min="10499" max="10499" width="66.5" style="20" customWidth="1"/>
    <col min="10500" max="10500" width="14" style="20" customWidth="1"/>
    <col min="10501" max="10501" width="17.5" style="20" customWidth="1"/>
    <col min="10502" max="10503" width="19.83203125" style="20" customWidth="1"/>
    <col min="10504" max="10752" width="9.33203125" style="20"/>
    <col min="10753" max="10753" width="18.6640625" style="20" customWidth="1"/>
    <col min="10754" max="10754" width="26.83203125" style="20" customWidth="1"/>
    <col min="10755" max="10755" width="66.5" style="20" customWidth="1"/>
    <col min="10756" max="10756" width="14" style="20" customWidth="1"/>
    <col min="10757" max="10757" width="17.5" style="20" customWidth="1"/>
    <col min="10758" max="10759" width="19.83203125" style="20" customWidth="1"/>
    <col min="10760" max="11008" width="9.33203125" style="20"/>
    <col min="11009" max="11009" width="18.6640625" style="20" customWidth="1"/>
    <col min="11010" max="11010" width="26.83203125" style="20" customWidth="1"/>
    <col min="11011" max="11011" width="66.5" style="20" customWidth="1"/>
    <col min="11012" max="11012" width="14" style="20" customWidth="1"/>
    <col min="11013" max="11013" width="17.5" style="20" customWidth="1"/>
    <col min="11014" max="11015" width="19.83203125" style="20" customWidth="1"/>
    <col min="11016" max="11264" width="9.33203125" style="20"/>
    <col min="11265" max="11265" width="18.6640625" style="20" customWidth="1"/>
    <col min="11266" max="11266" width="26.83203125" style="20" customWidth="1"/>
    <col min="11267" max="11267" width="66.5" style="20" customWidth="1"/>
    <col min="11268" max="11268" width="14" style="20" customWidth="1"/>
    <col min="11269" max="11269" width="17.5" style="20" customWidth="1"/>
    <col min="11270" max="11271" width="19.83203125" style="20" customWidth="1"/>
    <col min="11272" max="11520" width="9.33203125" style="20"/>
    <col min="11521" max="11521" width="18.6640625" style="20" customWidth="1"/>
    <col min="11522" max="11522" width="26.83203125" style="20" customWidth="1"/>
    <col min="11523" max="11523" width="66.5" style="20" customWidth="1"/>
    <col min="11524" max="11524" width="14" style="20" customWidth="1"/>
    <col min="11525" max="11525" width="17.5" style="20" customWidth="1"/>
    <col min="11526" max="11527" width="19.83203125" style="20" customWidth="1"/>
    <col min="11528" max="11776" width="9.33203125" style="20"/>
    <col min="11777" max="11777" width="18.6640625" style="20" customWidth="1"/>
    <col min="11778" max="11778" width="26.83203125" style="20" customWidth="1"/>
    <col min="11779" max="11779" width="66.5" style="20" customWidth="1"/>
    <col min="11780" max="11780" width="14" style="20" customWidth="1"/>
    <col min="11781" max="11781" width="17.5" style="20" customWidth="1"/>
    <col min="11782" max="11783" width="19.83203125" style="20" customWidth="1"/>
    <col min="11784" max="12032" width="9.33203125" style="20"/>
    <col min="12033" max="12033" width="18.6640625" style="20" customWidth="1"/>
    <col min="12034" max="12034" width="26.83203125" style="20" customWidth="1"/>
    <col min="12035" max="12035" width="66.5" style="20" customWidth="1"/>
    <col min="12036" max="12036" width="14" style="20" customWidth="1"/>
    <col min="12037" max="12037" width="17.5" style="20" customWidth="1"/>
    <col min="12038" max="12039" width="19.83203125" style="20" customWidth="1"/>
    <col min="12040" max="12288" width="9.33203125" style="20"/>
    <col min="12289" max="12289" width="18.6640625" style="20" customWidth="1"/>
    <col min="12290" max="12290" width="26.83203125" style="20" customWidth="1"/>
    <col min="12291" max="12291" width="66.5" style="20" customWidth="1"/>
    <col min="12292" max="12292" width="14" style="20" customWidth="1"/>
    <col min="12293" max="12293" width="17.5" style="20" customWidth="1"/>
    <col min="12294" max="12295" width="19.83203125" style="20" customWidth="1"/>
    <col min="12296" max="12544" width="9.33203125" style="20"/>
    <col min="12545" max="12545" width="18.6640625" style="20" customWidth="1"/>
    <col min="12546" max="12546" width="26.83203125" style="20" customWidth="1"/>
    <col min="12547" max="12547" width="66.5" style="20" customWidth="1"/>
    <col min="12548" max="12548" width="14" style="20" customWidth="1"/>
    <col min="12549" max="12549" width="17.5" style="20" customWidth="1"/>
    <col min="12550" max="12551" width="19.83203125" style="20" customWidth="1"/>
    <col min="12552" max="12800" width="9.33203125" style="20"/>
    <col min="12801" max="12801" width="18.6640625" style="20" customWidth="1"/>
    <col min="12802" max="12802" width="26.83203125" style="20" customWidth="1"/>
    <col min="12803" max="12803" width="66.5" style="20" customWidth="1"/>
    <col min="12804" max="12804" width="14" style="20" customWidth="1"/>
    <col min="12805" max="12805" width="17.5" style="20" customWidth="1"/>
    <col min="12806" max="12807" width="19.83203125" style="20" customWidth="1"/>
    <col min="12808" max="13056" width="9.33203125" style="20"/>
    <col min="13057" max="13057" width="18.6640625" style="20" customWidth="1"/>
    <col min="13058" max="13058" width="26.83203125" style="20" customWidth="1"/>
    <col min="13059" max="13059" width="66.5" style="20" customWidth="1"/>
    <col min="13060" max="13060" width="14" style="20" customWidth="1"/>
    <col min="13061" max="13061" width="17.5" style="20" customWidth="1"/>
    <col min="13062" max="13063" width="19.83203125" style="20" customWidth="1"/>
    <col min="13064" max="13312" width="9.33203125" style="20"/>
    <col min="13313" max="13313" width="18.6640625" style="20" customWidth="1"/>
    <col min="13314" max="13314" width="26.83203125" style="20" customWidth="1"/>
    <col min="13315" max="13315" width="66.5" style="20" customWidth="1"/>
    <col min="13316" max="13316" width="14" style="20" customWidth="1"/>
    <col min="13317" max="13317" width="17.5" style="20" customWidth="1"/>
    <col min="13318" max="13319" width="19.83203125" style="20" customWidth="1"/>
    <col min="13320" max="13568" width="9.33203125" style="20"/>
    <col min="13569" max="13569" width="18.6640625" style="20" customWidth="1"/>
    <col min="13570" max="13570" width="26.83203125" style="20" customWidth="1"/>
    <col min="13571" max="13571" width="66.5" style="20" customWidth="1"/>
    <col min="13572" max="13572" width="14" style="20" customWidth="1"/>
    <col min="13573" max="13573" width="17.5" style="20" customWidth="1"/>
    <col min="13574" max="13575" width="19.83203125" style="20" customWidth="1"/>
    <col min="13576" max="13824" width="9.33203125" style="20"/>
    <col min="13825" max="13825" width="18.6640625" style="20" customWidth="1"/>
    <col min="13826" max="13826" width="26.83203125" style="20" customWidth="1"/>
    <col min="13827" max="13827" width="66.5" style="20" customWidth="1"/>
    <col min="13828" max="13828" width="14" style="20" customWidth="1"/>
    <col min="13829" max="13829" width="17.5" style="20" customWidth="1"/>
    <col min="13830" max="13831" width="19.83203125" style="20" customWidth="1"/>
    <col min="13832" max="14080" width="9.33203125" style="20"/>
    <col min="14081" max="14081" width="18.6640625" style="20" customWidth="1"/>
    <col min="14082" max="14082" width="26.83203125" style="20" customWidth="1"/>
    <col min="14083" max="14083" width="66.5" style="20" customWidth="1"/>
    <col min="14084" max="14084" width="14" style="20" customWidth="1"/>
    <col min="14085" max="14085" width="17.5" style="20" customWidth="1"/>
    <col min="14086" max="14087" width="19.83203125" style="20" customWidth="1"/>
    <col min="14088" max="14336" width="9.33203125" style="20"/>
    <col min="14337" max="14337" width="18.6640625" style="20" customWidth="1"/>
    <col min="14338" max="14338" width="26.83203125" style="20" customWidth="1"/>
    <col min="14339" max="14339" width="66.5" style="20" customWidth="1"/>
    <col min="14340" max="14340" width="14" style="20" customWidth="1"/>
    <col min="14341" max="14341" width="17.5" style="20" customWidth="1"/>
    <col min="14342" max="14343" width="19.83203125" style="20" customWidth="1"/>
    <col min="14344" max="14592" width="9.33203125" style="20"/>
    <col min="14593" max="14593" width="18.6640625" style="20" customWidth="1"/>
    <col min="14594" max="14594" width="26.83203125" style="20" customWidth="1"/>
    <col min="14595" max="14595" width="66.5" style="20" customWidth="1"/>
    <col min="14596" max="14596" width="14" style="20" customWidth="1"/>
    <col min="14597" max="14597" width="17.5" style="20" customWidth="1"/>
    <col min="14598" max="14599" width="19.83203125" style="20" customWidth="1"/>
    <col min="14600" max="14848" width="9.33203125" style="20"/>
    <col min="14849" max="14849" width="18.6640625" style="20" customWidth="1"/>
    <col min="14850" max="14850" width="26.83203125" style="20" customWidth="1"/>
    <col min="14851" max="14851" width="66.5" style="20" customWidth="1"/>
    <col min="14852" max="14852" width="14" style="20" customWidth="1"/>
    <col min="14853" max="14853" width="17.5" style="20" customWidth="1"/>
    <col min="14854" max="14855" width="19.83203125" style="20" customWidth="1"/>
    <col min="14856" max="15104" width="9.33203125" style="20"/>
    <col min="15105" max="15105" width="18.6640625" style="20" customWidth="1"/>
    <col min="15106" max="15106" width="26.83203125" style="20" customWidth="1"/>
    <col min="15107" max="15107" width="66.5" style="20" customWidth="1"/>
    <col min="15108" max="15108" width="14" style="20" customWidth="1"/>
    <col min="15109" max="15109" width="17.5" style="20" customWidth="1"/>
    <col min="15110" max="15111" width="19.83203125" style="20" customWidth="1"/>
    <col min="15112" max="15360" width="9.33203125" style="20"/>
    <col min="15361" max="15361" width="18.6640625" style="20" customWidth="1"/>
    <col min="15362" max="15362" width="26.83203125" style="20" customWidth="1"/>
    <col min="15363" max="15363" width="66.5" style="20" customWidth="1"/>
    <col min="15364" max="15364" width="14" style="20" customWidth="1"/>
    <col min="15365" max="15365" width="17.5" style="20" customWidth="1"/>
    <col min="15366" max="15367" width="19.83203125" style="20" customWidth="1"/>
    <col min="15368" max="15616" width="9.33203125" style="20"/>
    <col min="15617" max="15617" width="18.6640625" style="20" customWidth="1"/>
    <col min="15618" max="15618" width="26.83203125" style="20" customWidth="1"/>
    <col min="15619" max="15619" width="66.5" style="20" customWidth="1"/>
    <col min="15620" max="15620" width="14" style="20" customWidth="1"/>
    <col min="15621" max="15621" width="17.5" style="20" customWidth="1"/>
    <col min="15622" max="15623" width="19.83203125" style="20" customWidth="1"/>
    <col min="15624" max="15872" width="9.33203125" style="20"/>
    <col min="15873" max="15873" width="18.6640625" style="20" customWidth="1"/>
    <col min="15874" max="15874" width="26.83203125" style="20" customWidth="1"/>
    <col min="15875" max="15875" width="66.5" style="20" customWidth="1"/>
    <col min="15876" max="15876" width="14" style="20" customWidth="1"/>
    <col min="15877" max="15877" width="17.5" style="20" customWidth="1"/>
    <col min="15878" max="15879" width="19.83203125" style="20" customWidth="1"/>
    <col min="15880" max="16128" width="9.33203125" style="20"/>
    <col min="16129" max="16129" width="18.6640625" style="20" customWidth="1"/>
    <col min="16130" max="16130" width="26.83203125" style="20" customWidth="1"/>
    <col min="16131" max="16131" width="66.5" style="20" customWidth="1"/>
    <col min="16132" max="16132" width="14" style="20" customWidth="1"/>
    <col min="16133" max="16133" width="17.5" style="20" customWidth="1"/>
    <col min="16134" max="16135" width="19.83203125" style="20" customWidth="1"/>
    <col min="16136" max="16384" width="9.33203125" style="20"/>
  </cols>
  <sheetData>
    <row r="1" spans="1:7" ht="51" customHeight="1" thickBot="1" x14ac:dyDescent="0.25">
      <c r="A1" s="104" t="s">
        <v>105</v>
      </c>
      <c r="B1" s="105"/>
      <c r="C1" s="105"/>
      <c r="D1" s="105"/>
      <c r="E1" s="105"/>
      <c r="F1" s="105"/>
      <c r="G1" s="106"/>
    </row>
    <row r="2" spans="1:7" ht="51" customHeight="1" thickBot="1" x14ac:dyDescent="0.25">
      <c r="A2" s="104" t="s">
        <v>106</v>
      </c>
      <c r="B2" s="105"/>
      <c r="C2" s="105"/>
      <c r="D2" s="105"/>
      <c r="E2" s="105"/>
      <c r="F2" s="105"/>
      <c r="G2" s="106"/>
    </row>
    <row r="3" spans="1:7" ht="24" customHeight="1" x14ac:dyDescent="0.2">
      <c r="A3" s="43" t="s">
        <v>107</v>
      </c>
      <c r="B3" s="43" t="s">
        <v>108</v>
      </c>
      <c r="C3" s="43" t="s">
        <v>109</v>
      </c>
      <c r="D3" s="43" t="s">
        <v>110</v>
      </c>
      <c r="E3" s="43" t="s">
        <v>111</v>
      </c>
      <c r="F3" s="43" t="s">
        <v>112</v>
      </c>
      <c r="G3" s="43" t="s">
        <v>100</v>
      </c>
    </row>
    <row r="4" spans="1:7" x14ac:dyDescent="0.2">
      <c r="A4" s="21" t="s">
        <v>113</v>
      </c>
      <c r="B4" s="22" t="s">
        <v>114</v>
      </c>
      <c r="C4" s="22" t="s">
        <v>115</v>
      </c>
      <c r="D4" s="23" t="s">
        <v>116</v>
      </c>
      <c r="E4" s="23" t="s">
        <v>116</v>
      </c>
      <c r="F4" s="23"/>
      <c r="G4" s="23"/>
    </row>
    <row r="5" spans="1:7" x14ac:dyDescent="0.2">
      <c r="A5" s="21" t="s">
        <v>117</v>
      </c>
      <c r="B5" s="22" t="s">
        <v>118</v>
      </c>
      <c r="C5" s="22" t="s">
        <v>119</v>
      </c>
      <c r="D5" s="23" t="s">
        <v>116</v>
      </c>
      <c r="E5" s="23" t="s">
        <v>116</v>
      </c>
      <c r="F5" s="23"/>
      <c r="G5" s="23"/>
    </row>
    <row r="6" spans="1:7" ht="21" x14ac:dyDescent="0.2">
      <c r="A6" s="24" t="s">
        <v>120</v>
      </c>
      <c r="B6" s="25" t="s">
        <v>121</v>
      </c>
      <c r="C6" s="25" t="s">
        <v>122</v>
      </c>
      <c r="D6" s="25" t="s">
        <v>123</v>
      </c>
      <c r="E6" s="26">
        <v>1</v>
      </c>
      <c r="F6" s="26"/>
      <c r="G6" s="58">
        <f>ROUND((E6*F6),2)</f>
        <v>0</v>
      </c>
    </row>
    <row r="7" spans="1:7" ht="21" x14ac:dyDescent="0.2">
      <c r="A7" s="24" t="s">
        <v>124</v>
      </c>
      <c r="B7" s="25" t="s">
        <v>125</v>
      </c>
      <c r="C7" s="25" t="s">
        <v>126</v>
      </c>
      <c r="D7" s="25" t="s">
        <v>127</v>
      </c>
      <c r="E7" s="26">
        <v>2</v>
      </c>
      <c r="F7" s="26"/>
      <c r="G7" s="58">
        <f t="shared" ref="G7:G70" si="0">ROUND((E7*F7),2)</f>
        <v>0</v>
      </c>
    </row>
    <row r="8" spans="1:7" ht="21" x14ac:dyDescent="0.2">
      <c r="A8" s="24" t="s">
        <v>128</v>
      </c>
      <c r="B8" s="25" t="s">
        <v>129</v>
      </c>
      <c r="C8" s="25" t="s">
        <v>130</v>
      </c>
      <c r="D8" s="25" t="s">
        <v>131</v>
      </c>
      <c r="E8" s="26">
        <v>94</v>
      </c>
      <c r="F8" s="26"/>
      <c r="G8" s="58">
        <f t="shared" si="0"/>
        <v>0</v>
      </c>
    </row>
    <row r="9" spans="1:7" ht="21" x14ac:dyDescent="0.2">
      <c r="A9" s="24" t="s">
        <v>132</v>
      </c>
      <c r="B9" s="25" t="s">
        <v>133</v>
      </c>
      <c r="C9" s="25" t="s">
        <v>134</v>
      </c>
      <c r="D9" s="25" t="s">
        <v>135</v>
      </c>
      <c r="E9" s="26">
        <v>158</v>
      </c>
      <c r="F9" s="26"/>
      <c r="G9" s="58">
        <f t="shared" si="0"/>
        <v>0</v>
      </c>
    </row>
    <row r="10" spans="1:7" ht="21" x14ac:dyDescent="0.2">
      <c r="A10" s="24" t="s">
        <v>136</v>
      </c>
      <c r="B10" s="25" t="s">
        <v>137</v>
      </c>
      <c r="C10" s="25" t="s">
        <v>138</v>
      </c>
      <c r="D10" s="25" t="s">
        <v>131</v>
      </c>
      <c r="E10" s="26">
        <v>80</v>
      </c>
      <c r="F10" s="26"/>
      <c r="G10" s="58">
        <f t="shared" si="0"/>
        <v>0</v>
      </c>
    </row>
    <row r="11" spans="1:7" ht="31.5" x14ac:dyDescent="0.2">
      <c r="A11" s="24" t="s">
        <v>139</v>
      </c>
      <c r="B11" s="25" t="s">
        <v>140</v>
      </c>
      <c r="C11" s="25" t="s">
        <v>141</v>
      </c>
      <c r="D11" s="25" t="s">
        <v>131</v>
      </c>
      <c r="E11" s="26">
        <v>6925</v>
      </c>
      <c r="F11" s="26"/>
      <c r="G11" s="58">
        <f t="shared" si="0"/>
        <v>0</v>
      </c>
    </row>
    <row r="12" spans="1:7" ht="21" x14ac:dyDescent="0.2">
      <c r="A12" s="24" t="s">
        <v>142</v>
      </c>
      <c r="B12" s="25" t="s">
        <v>143</v>
      </c>
      <c r="C12" s="25" t="s">
        <v>144</v>
      </c>
      <c r="D12" s="25" t="s">
        <v>131</v>
      </c>
      <c r="E12" s="26">
        <v>10</v>
      </c>
      <c r="F12" s="26"/>
      <c r="G12" s="58">
        <f t="shared" si="0"/>
        <v>0</v>
      </c>
    </row>
    <row r="13" spans="1:7" ht="21" x14ac:dyDescent="0.2">
      <c r="A13" s="24" t="s">
        <v>145</v>
      </c>
      <c r="B13" s="25" t="s">
        <v>143</v>
      </c>
      <c r="C13" s="25" t="s">
        <v>146</v>
      </c>
      <c r="D13" s="25" t="s">
        <v>131</v>
      </c>
      <c r="E13" s="26">
        <v>256</v>
      </c>
      <c r="F13" s="26"/>
      <c r="G13" s="58">
        <f t="shared" si="0"/>
        <v>0</v>
      </c>
    </row>
    <row r="14" spans="1:7" ht="21" x14ac:dyDescent="0.2">
      <c r="A14" s="24" t="s">
        <v>147</v>
      </c>
      <c r="B14" s="25" t="s">
        <v>148</v>
      </c>
      <c r="C14" s="25" t="s">
        <v>149</v>
      </c>
      <c r="D14" s="25" t="s">
        <v>131</v>
      </c>
      <c r="E14" s="26">
        <v>2335</v>
      </c>
      <c r="F14" s="26"/>
      <c r="G14" s="58">
        <f t="shared" si="0"/>
        <v>0</v>
      </c>
    </row>
    <row r="15" spans="1:7" ht="21" x14ac:dyDescent="0.2">
      <c r="A15" s="24" t="s">
        <v>150</v>
      </c>
      <c r="B15" s="25" t="s">
        <v>151</v>
      </c>
      <c r="C15" s="25" t="s">
        <v>152</v>
      </c>
      <c r="D15" s="25" t="s">
        <v>131</v>
      </c>
      <c r="E15" s="26">
        <v>6925</v>
      </c>
      <c r="F15" s="26"/>
      <c r="G15" s="58">
        <f t="shared" si="0"/>
        <v>0</v>
      </c>
    </row>
    <row r="16" spans="1:7" ht="21" x14ac:dyDescent="0.2">
      <c r="A16" s="24" t="s">
        <v>153</v>
      </c>
      <c r="B16" s="25" t="s">
        <v>154</v>
      </c>
      <c r="C16" s="25" t="s">
        <v>155</v>
      </c>
      <c r="D16" s="25" t="s">
        <v>131</v>
      </c>
      <c r="E16" s="26">
        <v>6937</v>
      </c>
      <c r="F16" s="26"/>
      <c r="G16" s="58">
        <f t="shared" si="0"/>
        <v>0</v>
      </c>
    </row>
    <row r="17" spans="1:7" x14ac:dyDescent="0.2">
      <c r="A17" s="24" t="s">
        <v>156</v>
      </c>
      <c r="B17" s="25" t="s">
        <v>151</v>
      </c>
      <c r="C17" s="25" t="s">
        <v>157</v>
      </c>
      <c r="D17" s="25" t="s">
        <v>131</v>
      </c>
      <c r="E17" s="26">
        <v>2601</v>
      </c>
      <c r="F17" s="26"/>
      <c r="G17" s="58">
        <f t="shared" si="0"/>
        <v>0</v>
      </c>
    </row>
    <row r="18" spans="1:7" ht="21" x14ac:dyDescent="0.2">
      <c r="A18" s="24" t="s">
        <v>158</v>
      </c>
      <c r="B18" s="25" t="s">
        <v>159</v>
      </c>
      <c r="C18" s="25" t="s">
        <v>160</v>
      </c>
      <c r="D18" s="25" t="s">
        <v>135</v>
      </c>
      <c r="E18" s="26">
        <v>975</v>
      </c>
      <c r="F18" s="26"/>
      <c r="G18" s="58">
        <f t="shared" si="0"/>
        <v>0</v>
      </c>
    </row>
    <row r="19" spans="1:7" x14ac:dyDescent="0.2">
      <c r="A19" s="24" t="s">
        <v>161</v>
      </c>
      <c r="B19" s="25" t="s">
        <v>162</v>
      </c>
      <c r="C19" s="25" t="s">
        <v>163</v>
      </c>
      <c r="D19" s="25" t="s">
        <v>164</v>
      </c>
      <c r="E19" s="26">
        <v>58.5</v>
      </c>
      <c r="F19" s="26"/>
      <c r="G19" s="58">
        <f t="shared" si="0"/>
        <v>0</v>
      </c>
    </row>
    <row r="20" spans="1:7" ht="21" x14ac:dyDescent="0.2">
      <c r="A20" s="24" t="s">
        <v>165</v>
      </c>
      <c r="B20" s="25" t="s">
        <v>166</v>
      </c>
      <c r="C20" s="25" t="s">
        <v>167</v>
      </c>
      <c r="D20" s="25" t="s">
        <v>135</v>
      </c>
      <c r="E20" s="26">
        <v>265</v>
      </c>
      <c r="F20" s="26"/>
      <c r="G20" s="58">
        <f t="shared" si="0"/>
        <v>0</v>
      </c>
    </row>
    <row r="21" spans="1:7" ht="21" x14ac:dyDescent="0.2">
      <c r="A21" s="24" t="s">
        <v>168</v>
      </c>
      <c r="B21" s="25" t="s">
        <v>169</v>
      </c>
      <c r="C21" s="25" t="s">
        <v>170</v>
      </c>
      <c r="D21" s="25" t="s">
        <v>171</v>
      </c>
      <c r="E21" s="26">
        <v>5</v>
      </c>
      <c r="F21" s="26"/>
      <c r="G21" s="58">
        <f t="shared" si="0"/>
        <v>0</v>
      </c>
    </row>
    <row r="22" spans="1:7" x14ac:dyDescent="0.2">
      <c r="A22" s="24" t="s">
        <v>172</v>
      </c>
      <c r="B22" s="25" t="s">
        <v>173</v>
      </c>
      <c r="C22" s="25" t="s">
        <v>174</v>
      </c>
      <c r="D22" s="25" t="s">
        <v>135</v>
      </c>
      <c r="E22" s="26">
        <v>60</v>
      </c>
      <c r="F22" s="26"/>
      <c r="G22" s="58">
        <f t="shared" si="0"/>
        <v>0</v>
      </c>
    </row>
    <row r="23" spans="1:7" ht="21" x14ac:dyDescent="0.2">
      <c r="A23" s="24" t="s">
        <v>175</v>
      </c>
      <c r="B23" s="25" t="s">
        <v>173</v>
      </c>
      <c r="C23" s="25" t="s">
        <v>176</v>
      </c>
      <c r="D23" s="25" t="s">
        <v>135</v>
      </c>
      <c r="E23" s="26">
        <v>36</v>
      </c>
      <c r="F23" s="26"/>
      <c r="G23" s="58">
        <f t="shared" si="0"/>
        <v>0</v>
      </c>
    </row>
    <row r="24" spans="1:7" x14ac:dyDescent="0.2">
      <c r="A24" s="24" t="s">
        <v>177</v>
      </c>
      <c r="B24" s="25" t="s">
        <v>178</v>
      </c>
      <c r="C24" s="25" t="s">
        <v>179</v>
      </c>
      <c r="D24" s="25" t="s">
        <v>164</v>
      </c>
      <c r="E24" s="26">
        <v>10</v>
      </c>
      <c r="F24" s="26"/>
      <c r="G24" s="58">
        <f t="shared" si="0"/>
        <v>0</v>
      </c>
    </row>
    <row r="25" spans="1:7" ht="31.5" x14ac:dyDescent="0.2">
      <c r="A25" s="24" t="s">
        <v>180</v>
      </c>
      <c r="B25" s="25" t="s">
        <v>181</v>
      </c>
      <c r="C25" s="25" t="s">
        <v>182</v>
      </c>
      <c r="D25" s="25" t="s">
        <v>164</v>
      </c>
      <c r="E25" s="26">
        <v>4180</v>
      </c>
      <c r="F25" s="26"/>
      <c r="G25" s="58">
        <f t="shared" si="0"/>
        <v>0</v>
      </c>
    </row>
    <row r="26" spans="1:7" ht="31.5" x14ac:dyDescent="0.2">
      <c r="A26" s="24" t="s">
        <v>183</v>
      </c>
      <c r="B26" s="25" t="s">
        <v>184</v>
      </c>
      <c r="C26" s="25" t="s">
        <v>185</v>
      </c>
      <c r="D26" s="25" t="s">
        <v>164</v>
      </c>
      <c r="E26" s="26">
        <v>325.20000000000005</v>
      </c>
      <c r="F26" s="26"/>
      <c r="G26" s="58">
        <f t="shared" si="0"/>
        <v>0</v>
      </c>
    </row>
    <row r="27" spans="1:7" x14ac:dyDescent="0.2">
      <c r="A27" s="21" t="s">
        <v>186</v>
      </c>
      <c r="B27" s="22" t="s">
        <v>118</v>
      </c>
      <c r="C27" s="22" t="s">
        <v>187</v>
      </c>
      <c r="D27" s="23" t="s">
        <v>116</v>
      </c>
      <c r="E27" s="23" t="s">
        <v>116</v>
      </c>
      <c r="F27" s="23"/>
      <c r="G27" s="58"/>
    </row>
    <row r="28" spans="1:7" ht="63" x14ac:dyDescent="0.2">
      <c r="A28" s="24" t="s">
        <v>188</v>
      </c>
      <c r="B28" s="25" t="s">
        <v>125</v>
      </c>
      <c r="C28" s="25" t="s">
        <v>189</v>
      </c>
      <c r="D28" s="25" t="s">
        <v>171</v>
      </c>
      <c r="E28" s="26">
        <v>1</v>
      </c>
      <c r="F28" s="26"/>
      <c r="G28" s="58">
        <f t="shared" si="0"/>
        <v>0</v>
      </c>
    </row>
    <row r="29" spans="1:7" x14ac:dyDescent="0.2">
      <c r="A29" s="24" t="s">
        <v>190</v>
      </c>
      <c r="B29" s="25" t="s">
        <v>191</v>
      </c>
      <c r="C29" s="25" t="s">
        <v>192</v>
      </c>
      <c r="D29" s="25" t="s">
        <v>193</v>
      </c>
      <c r="E29" s="26">
        <v>0.03</v>
      </c>
      <c r="F29" s="26"/>
      <c r="G29" s="58">
        <f t="shared" si="0"/>
        <v>0</v>
      </c>
    </row>
    <row r="30" spans="1:7" x14ac:dyDescent="0.2">
      <c r="A30" s="24" t="s">
        <v>194</v>
      </c>
      <c r="B30" s="25" t="s">
        <v>195</v>
      </c>
      <c r="C30" s="25" t="s">
        <v>196</v>
      </c>
      <c r="D30" s="25" t="s">
        <v>127</v>
      </c>
      <c r="E30" s="26">
        <v>16</v>
      </c>
      <c r="F30" s="26"/>
      <c r="G30" s="58">
        <f t="shared" si="0"/>
        <v>0</v>
      </c>
    </row>
    <row r="31" spans="1:7" x14ac:dyDescent="0.2">
      <c r="A31" s="24" t="s">
        <v>197</v>
      </c>
      <c r="B31" s="25" t="s">
        <v>198</v>
      </c>
      <c r="C31" s="25" t="s">
        <v>199</v>
      </c>
      <c r="D31" s="25" t="s">
        <v>127</v>
      </c>
      <c r="E31" s="26">
        <v>24</v>
      </c>
      <c r="F31" s="26"/>
      <c r="G31" s="58">
        <f t="shared" si="0"/>
        <v>0</v>
      </c>
    </row>
    <row r="32" spans="1:7" x14ac:dyDescent="0.2">
      <c r="A32" s="24" t="s">
        <v>200</v>
      </c>
      <c r="B32" s="25" t="s">
        <v>201</v>
      </c>
      <c r="C32" s="25" t="s">
        <v>202</v>
      </c>
      <c r="D32" s="25" t="s">
        <v>127</v>
      </c>
      <c r="E32" s="26">
        <v>9</v>
      </c>
      <c r="F32" s="26"/>
      <c r="G32" s="58">
        <f t="shared" si="0"/>
        <v>0</v>
      </c>
    </row>
    <row r="33" spans="1:7" x14ac:dyDescent="0.2">
      <c r="A33" s="24" t="s">
        <v>203</v>
      </c>
      <c r="B33" s="25" t="s">
        <v>204</v>
      </c>
      <c r="C33" s="25" t="s">
        <v>205</v>
      </c>
      <c r="D33" s="25" t="s">
        <v>127</v>
      </c>
      <c r="E33" s="26">
        <v>9</v>
      </c>
      <c r="F33" s="26"/>
      <c r="G33" s="58">
        <f t="shared" si="0"/>
        <v>0</v>
      </c>
    </row>
    <row r="34" spans="1:7" x14ac:dyDescent="0.2">
      <c r="A34" s="24" t="s">
        <v>206</v>
      </c>
      <c r="B34" s="25" t="s">
        <v>207</v>
      </c>
      <c r="C34" s="25" t="s">
        <v>208</v>
      </c>
      <c r="D34" s="25" t="s">
        <v>127</v>
      </c>
      <c r="E34" s="26">
        <v>9</v>
      </c>
      <c r="F34" s="26"/>
      <c r="G34" s="58">
        <f t="shared" si="0"/>
        <v>0</v>
      </c>
    </row>
    <row r="35" spans="1:7" x14ac:dyDescent="0.2">
      <c r="A35" s="24" t="s">
        <v>209</v>
      </c>
      <c r="B35" s="25" t="s">
        <v>210</v>
      </c>
      <c r="C35" s="25" t="s">
        <v>211</v>
      </c>
      <c r="D35" s="25" t="s">
        <v>127</v>
      </c>
      <c r="E35" s="26">
        <v>1</v>
      </c>
      <c r="F35" s="26"/>
      <c r="G35" s="58">
        <f t="shared" si="0"/>
        <v>0</v>
      </c>
    </row>
    <row r="36" spans="1:7" ht="21" x14ac:dyDescent="0.2">
      <c r="A36" s="24" t="s">
        <v>212</v>
      </c>
      <c r="B36" s="25" t="s">
        <v>213</v>
      </c>
      <c r="C36" s="25" t="s">
        <v>214</v>
      </c>
      <c r="D36" s="25" t="s">
        <v>164</v>
      </c>
      <c r="E36" s="26">
        <v>19.990000000000002</v>
      </c>
      <c r="F36" s="26"/>
      <c r="G36" s="58">
        <f t="shared" si="0"/>
        <v>0</v>
      </c>
    </row>
    <row r="37" spans="1:7" ht="21" x14ac:dyDescent="0.2">
      <c r="A37" s="24" t="s">
        <v>215</v>
      </c>
      <c r="B37" s="25" t="s">
        <v>216</v>
      </c>
      <c r="C37" s="25" t="s">
        <v>217</v>
      </c>
      <c r="D37" s="25" t="s">
        <v>127</v>
      </c>
      <c r="E37" s="26">
        <v>16</v>
      </c>
      <c r="F37" s="26"/>
      <c r="G37" s="58">
        <f t="shared" si="0"/>
        <v>0</v>
      </c>
    </row>
    <row r="38" spans="1:7" ht="21" x14ac:dyDescent="0.2">
      <c r="A38" s="24" t="s">
        <v>218</v>
      </c>
      <c r="B38" s="25" t="s">
        <v>219</v>
      </c>
      <c r="C38" s="25" t="s">
        <v>220</v>
      </c>
      <c r="D38" s="25" t="s">
        <v>127</v>
      </c>
      <c r="E38" s="26">
        <v>39</v>
      </c>
      <c r="F38" s="26"/>
      <c r="G38" s="58">
        <f t="shared" si="0"/>
        <v>0</v>
      </c>
    </row>
    <row r="39" spans="1:7" ht="21" x14ac:dyDescent="0.2">
      <c r="A39" s="24" t="s">
        <v>221</v>
      </c>
      <c r="B39" s="25" t="s">
        <v>222</v>
      </c>
      <c r="C39" s="25" t="s">
        <v>223</v>
      </c>
      <c r="D39" s="25" t="s">
        <v>127</v>
      </c>
      <c r="E39" s="26">
        <v>9</v>
      </c>
      <c r="F39" s="26"/>
      <c r="G39" s="58">
        <f t="shared" si="0"/>
        <v>0</v>
      </c>
    </row>
    <row r="40" spans="1:7" ht="21" x14ac:dyDescent="0.2">
      <c r="A40" s="24" t="s">
        <v>224</v>
      </c>
      <c r="B40" s="25" t="s">
        <v>225</v>
      </c>
      <c r="C40" s="25" t="s">
        <v>226</v>
      </c>
      <c r="D40" s="25" t="s">
        <v>127</v>
      </c>
      <c r="E40" s="26">
        <v>9</v>
      </c>
      <c r="F40" s="26"/>
      <c r="G40" s="58">
        <f t="shared" si="0"/>
        <v>0</v>
      </c>
    </row>
    <row r="41" spans="1:7" ht="21" x14ac:dyDescent="0.2">
      <c r="A41" s="24" t="s">
        <v>227</v>
      </c>
      <c r="B41" s="25" t="s">
        <v>228</v>
      </c>
      <c r="C41" s="25" t="s">
        <v>229</v>
      </c>
      <c r="D41" s="25" t="s">
        <v>127</v>
      </c>
      <c r="E41" s="26">
        <v>9</v>
      </c>
      <c r="F41" s="26"/>
      <c r="G41" s="58">
        <f t="shared" si="0"/>
        <v>0</v>
      </c>
    </row>
    <row r="42" spans="1:7" ht="21" x14ac:dyDescent="0.2">
      <c r="A42" s="24" t="s">
        <v>230</v>
      </c>
      <c r="B42" s="25" t="s">
        <v>231</v>
      </c>
      <c r="C42" s="25" t="s">
        <v>232</v>
      </c>
      <c r="D42" s="25" t="s">
        <v>127</v>
      </c>
      <c r="E42" s="26">
        <v>1</v>
      </c>
      <c r="F42" s="26"/>
      <c r="G42" s="58">
        <f t="shared" si="0"/>
        <v>0</v>
      </c>
    </row>
    <row r="43" spans="1:7" ht="21" x14ac:dyDescent="0.2">
      <c r="A43" s="24" t="s">
        <v>233</v>
      </c>
      <c r="B43" s="25" t="s">
        <v>234</v>
      </c>
      <c r="C43" s="25" t="s">
        <v>235</v>
      </c>
      <c r="D43" s="25" t="s">
        <v>127</v>
      </c>
      <c r="E43" s="26">
        <v>16</v>
      </c>
      <c r="F43" s="26"/>
      <c r="G43" s="58">
        <f t="shared" si="0"/>
        <v>0</v>
      </c>
    </row>
    <row r="44" spans="1:7" x14ac:dyDescent="0.2">
      <c r="A44" s="24" t="s">
        <v>236</v>
      </c>
      <c r="B44" s="25" t="s">
        <v>237</v>
      </c>
      <c r="C44" s="25" t="s">
        <v>238</v>
      </c>
      <c r="D44" s="25" t="s">
        <v>127</v>
      </c>
      <c r="E44" s="26">
        <v>39</v>
      </c>
      <c r="F44" s="26"/>
      <c r="G44" s="58">
        <f t="shared" si="0"/>
        <v>0</v>
      </c>
    </row>
    <row r="45" spans="1:7" x14ac:dyDescent="0.2">
      <c r="A45" s="24" t="s">
        <v>239</v>
      </c>
      <c r="B45" s="25" t="s">
        <v>240</v>
      </c>
      <c r="C45" s="25" t="s">
        <v>241</v>
      </c>
      <c r="D45" s="25" t="s">
        <v>127</v>
      </c>
      <c r="E45" s="26">
        <v>9</v>
      </c>
      <c r="F45" s="26"/>
      <c r="G45" s="58">
        <f t="shared" si="0"/>
        <v>0</v>
      </c>
    </row>
    <row r="46" spans="1:7" x14ac:dyDescent="0.2">
      <c r="A46" s="24" t="s">
        <v>242</v>
      </c>
      <c r="B46" s="25" t="s">
        <v>243</v>
      </c>
      <c r="C46" s="25" t="s">
        <v>244</v>
      </c>
      <c r="D46" s="25" t="s">
        <v>127</v>
      </c>
      <c r="E46" s="26">
        <v>9</v>
      </c>
      <c r="F46" s="26"/>
      <c r="G46" s="58">
        <f t="shared" si="0"/>
        <v>0</v>
      </c>
    </row>
    <row r="47" spans="1:7" x14ac:dyDescent="0.2">
      <c r="A47" s="24" t="s">
        <v>245</v>
      </c>
      <c r="B47" s="25" t="s">
        <v>246</v>
      </c>
      <c r="C47" s="25" t="s">
        <v>247</v>
      </c>
      <c r="D47" s="25" t="s">
        <v>127</v>
      </c>
      <c r="E47" s="26">
        <v>9</v>
      </c>
      <c r="F47" s="26"/>
      <c r="G47" s="58">
        <f t="shared" si="0"/>
        <v>0</v>
      </c>
    </row>
    <row r="48" spans="1:7" x14ac:dyDescent="0.2">
      <c r="A48" s="24" t="s">
        <v>248</v>
      </c>
      <c r="B48" s="25" t="s">
        <v>249</v>
      </c>
      <c r="C48" s="25" t="s">
        <v>250</v>
      </c>
      <c r="D48" s="25" t="s">
        <v>127</v>
      </c>
      <c r="E48" s="26">
        <v>1</v>
      </c>
      <c r="F48" s="26"/>
      <c r="G48" s="58">
        <f t="shared" si="0"/>
        <v>0</v>
      </c>
    </row>
    <row r="49" spans="1:7" x14ac:dyDescent="0.2">
      <c r="A49" s="21" t="s">
        <v>251</v>
      </c>
      <c r="B49" s="22" t="s">
        <v>118</v>
      </c>
      <c r="C49" s="22" t="s">
        <v>252</v>
      </c>
      <c r="D49" s="23" t="s">
        <v>116</v>
      </c>
      <c r="E49" s="23" t="s">
        <v>116</v>
      </c>
      <c r="F49" s="23"/>
      <c r="G49" s="58"/>
    </row>
    <row r="50" spans="1:7" ht="31.5" x14ac:dyDescent="0.2">
      <c r="A50" s="24" t="s">
        <v>253</v>
      </c>
      <c r="B50" s="25" t="s">
        <v>254</v>
      </c>
      <c r="C50" s="25" t="s">
        <v>255</v>
      </c>
      <c r="D50" s="25" t="s">
        <v>164</v>
      </c>
      <c r="E50" s="26">
        <v>7014.2219999999998</v>
      </c>
      <c r="F50" s="26"/>
      <c r="G50" s="58">
        <f t="shared" si="0"/>
        <v>0</v>
      </c>
    </row>
    <row r="51" spans="1:7" ht="21" x14ac:dyDescent="0.2">
      <c r="A51" s="24" t="s">
        <v>256</v>
      </c>
      <c r="B51" s="25" t="s">
        <v>257</v>
      </c>
      <c r="C51" s="25" t="s">
        <v>258</v>
      </c>
      <c r="D51" s="25" t="s">
        <v>164</v>
      </c>
      <c r="E51" s="26">
        <v>779.35800000000006</v>
      </c>
      <c r="F51" s="26"/>
      <c r="G51" s="58">
        <f t="shared" si="0"/>
        <v>0</v>
      </c>
    </row>
    <row r="52" spans="1:7" ht="31.5" x14ac:dyDescent="0.2">
      <c r="A52" s="24" t="s">
        <v>259</v>
      </c>
      <c r="B52" s="25" t="s">
        <v>260</v>
      </c>
      <c r="C52" s="25" t="s">
        <v>261</v>
      </c>
      <c r="D52" s="25" t="s">
        <v>164</v>
      </c>
      <c r="E52" s="26">
        <v>71.55</v>
      </c>
      <c r="F52" s="26"/>
      <c r="G52" s="58">
        <f t="shared" si="0"/>
        <v>0</v>
      </c>
    </row>
    <row r="53" spans="1:7" ht="21" x14ac:dyDescent="0.2">
      <c r="A53" s="24" t="s">
        <v>262</v>
      </c>
      <c r="B53" s="25" t="s">
        <v>263</v>
      </c>
      <c r="C53" s="25" t="s">
        <v>264</v>
      </c>
      <c r="D53" s="25" t="s">
        <v>164</v>
      </c>
      <c r="E53" s="26">
        <v>7.95</v>
      </c>
      <c r="F53" s="26"/>
      <c r="G53" s="58">
        <f t="shared" si="0"/>
        <v>0</v>
      </c>
    </row>
    <row r="54" spans="1:7" ht="21" x14ac:dyDescent="0.2">
      <c r="A54" s="24" t="s">
        <v>265</v>
      </c>
      <c r="B54" s="25" t="s">
        <v>266</v>
      </c>
      <c r="C54" s="25" t="s">
        <v>267</v>
      </c>
      <c r="D54" s="25" t="s">
        <v>164</v>
      </c>
      <c r="E54" s="26">
        <v>7873.08</v>
      </c>
      <c r="F54" s="26"/>
      <c r="G54" s="58">
        <f t="shared" si="0"/>
        <v>0</v>
      </c>
    </row>
    <row r="55" spans="1:7" x14ac:dyDescent="0.2">
      <c r="A55" s="24" t="s">
        <v>268</v>
      </c>
      <c r="B55" s="25" t="s">
        <v>125</v>
      </c>
      <c r="C55" s="25" t="s">
        <v>269</v>
      </c>
      <c r="D55" s="25" t="s">
        <v>164</v>
      </c>
      <c r="E55" s="26">
        <v>590</v>
      </c>
      <c r="F55" s="26"/>
      <c r="G55" s="58">
        <f t="shared" si="0"/>
        <v>0</v>
      </c>
    </row>
    <row r="56" spans="1:7" ht="21" x14ac:dyDescent="0.2">
      <c r="A56" s="24" t="s">
        <v>270</v>
      </c>
      <c r="B56" s="25" t="s">
        <v>271</v>
      </c>
      <c r="C56" s="25" t="s">
        <v>272</v>
      </c>
      <c r="D56" s="25" t="s">
        <v>164</v>
      </c>
      <c r="E56" s="26">
        <v>472</v>
      </c>
      <c r="F56" s="26"/>
      <c r="G56" s="58">
        <f t="shared" si="0"/>
        <v>0</v>
      </c>
    </row>
    <row r="57" spans="1:7" ht="21" x14ac:dyDescent="0.2">
      <c r="A57" s="24" t="s">
        <v>273</v>
      </c>
      <c r="B57" s="25" t="s">
        <v>274</v>
      </c>
      <c r="C57" s="25" t="s">
        <v>275</v>
      </c>
      <c r="D57" s="25" t="s">
        <v>164</v>
      </c>
      <c r="E57" s="26">
        <v>118</v>
      </c>
      <c r="F57" s="26"/>
      <c r="G57" s="58">
        <f t="shared" si="0"/>
        <v>0</v>
      </c>
    </row>
    <row r="58" spans="1:7" x14ac:dyDescent="0.2">
      <c r="A58" s="21" t="s">
        <v>276</v>
      </c>
      <c r="B58" s="22" t="s">
        <v>118</v>
      </c>
      <c r="C58" s="22" t="s">
        <v>277</v>
      </c>
      <c r="D58" s="23" t="s">
        <v>116</v>
      </c>
      <c r="E58" s="23" t="s">
        <v>116</v>
      </c>
      <c r="F58" s="23"/>
      <c r="G58" s="58"/>
    </row>
    <row r="59" spans="1:7" x14ac:dyDescent="0.2">
      <c r="A59" s="24" t="s">
        <v>278</v>
      </c>
      <c r="B59" s="25" t="s">
        <v>279</v>
      </c>
      <c r="C59" s="25" t="s">
        <v>280</v>
      </c>
      <c r="D59" s="25" t="s">
        <v>131</v>
      </c>
      <c r="E59" s="26">
        <v>3435</v>
      </c>
      <c r="F59" s="26"/>
      <c r="G59" s="58">
        <f t="shared" si="0"/>
        <v>0</v>
      </c>
    </row>
    <row r="60" spans="1:7" ht="21" x14ac:dyDescent="0.2">
      <c r="A60" s="24" t="s">
        <v>281</v>
      </c>
      <c r="B60" s="25" t="s">
        <v>282</v>
      </c>
      <c r="C60" s="25" t="s">
        <v>283</v>
      </c>
      <c r="D60" s="25" t="s">
        <v>131</v>
      </c>
      <c r="E60" s="26">
        <v>3435</v>
      </c>
      <c r="F60" s="26"/>
      <c r="G60" s="58">
        <f t="shared" si="0"/>
        <v>0</v>
      </c>
    </row>
    <row r="61" spans="1:7" ht="21" x14ac:dyDescent="0.2">
      <c r="A61" s="24" t="s">
        <v>284</v>
      </c>
      <c r="B61" s="25" t="s">
        <v>285</v>
      </c>
      <c r="C61" s="25" t="s">
        <v>286</v>
      </c>
      <c r="D61" s="25" t="s">
        <v>131</v>
      </c>
      <c r="E61" s="26">
        <v>3427</v>
      </c>
      <c r="F61" s="26"/>
      <c r="G61" s="58">
        <f t="shared" si="0"/>
        <v>0</v>
      </c>
    </row>
    <row r="62" spans="1:7" ht="21" x14ac:dyDescent="0.2">
      <c r="A62" s="24" t="s">
        <v>287</v>
      </c>
      <c r="B62" s="25" t="s">
        <v>285</v>
      </c>
      <c r="C62" s="25" t="s">
        <v>286</v>
      </c>
      <c r="D62" s="25" t="s">
        <v>131</v>
      </c>
      <c r="E62" s="26">
        <v>3395</v>
      </c>
      <c r="F62" s="26"/>
      <c r="G62" s="58">
        <f t="shared" si="0"/>
        <v>0</v>
      </c>
    </row>
    <row r="63" spans="1:7" ht="31.5" x14ac:dyDescent="0.2">
      <c r="A63" s="24" t="s">
        <v>288</v>
      </c>
      <c r="B63" s="25" t="s">
        <v>289</v>
      </c>
      <c r="C63" s="25" t="s">
        <v>290</v>
      </c>
      <c r="D63" s="25" t="s">
        <v>131</v>
      </c>
      <c r="E63" s="26">
        <v>3335</v>
      </c>
      <c r="F63" s="26"/>
      <c r="G63" s="58">
        <f t="shared" si="0"/>
        <v>0</v>
      </c>
    </row>
    <row r="64" spans="1:7" x14ac:dyDescent="0.2">
      <c r="A64" s="24" t="s">
        <v>291</v>
      </c>
      <c r="B64" s="25" t="s">
        <v>292</v>
      </c>
      <c r="C64" s="25" t="s">
        <v>293</v>
      </c>
      <c r="D64" s="25" t="s">
        <v>131</v>
      </c>
      <c r="E64" s="26">
        <v>3050</v>
      </c>
      <c r="F64" s="26"/>
      <c r="G64" s="58">
        <f t="shared" si="0"/>
        <v>0</v>
      </c>
    </row>
    <row r="65" spans="1:7" ht="21" x14ac:dyDescent="0.2">
      <c r="A65" s="24" t="s">
        <v>294</v>
      </c>
      <c r="B65" s="25" t="s">
        <v>295</v>
      </c>
      <c r="C65" s="25" t="s">
        <v>296</v>
      </c>
      <c r="D65" s="25" t="s">
        <v>131</v>
      </c>
      <c r="E65" s="26">
        <v>2911</v>
      </c>
      <c r="F65" s="26"/>
      <c r="G65" s="58">
        <f t="shared" si="0"/>
        <v>0</v>
      </c>
    </row>
    <row r="66" spans="1:7" x14ac:dyDescent="0.2">
      <c r="A66" s="24" t="s">
        <v>297</v>
      </c>
      <c r="B66" s="25" t="s">
        <v>298</v>
      </c>
      <c r="C66" s="25" t="s">
        <v>299</v>
      </c>
      <c r="D66" s="25" t="s">
        <v>131</v>
      </c>
      <c r="E66" s="26">
        <v>2911</v>
      </c>
      <c r="F66" s="26"/>
      <c r="G66" s="58">
        <f t="shared" si="0"/>
        <v>0</v>
      </c>
    </row>
    <row r="67" spans="1:7" ht="31.5" x14ac:dyDescent="0.2">
      <c r="A67" s="24" t="s">
        <v>300</v>
      </c>
      <c r="B67" s="25" t="s">
        <v>301</v>
      </c>
      <c r="C67" s="25" t="s">
        <v>302</v>
      </c>
      <c r="D67" s="25" t="s">
        <v>131</v>
      </c>
      <c r="E67" s="26">
        <v>2901</v>
      </c>
      <c r="F67" s="26"/>
      <c r="G67" s="58">
        <f t="shared" si="0"/>
        <v>0</v>
      </c>
    </row>
    <row r="68" spans="1:7" x14ac:dyDescent="0.2">
      <c r="A68" s="24" t="s">
        <v>303</v>
      </c>
      <c r="B68" s="25" t="s">
        <v>298</v>
      </c>
      <c r="C68" s="25" t="s">
        <v>299</v>
      </c>
      <c r="D68" s="25" t="s">
        <v>131</v>
      </c>
      <c r="E68" s="26">
        <v>2901</v>
      </c>
      <c r="F68" s="26"/>
      <c r="G68" s="58">
        <f t="shared" si="0"/>
        <v>0</v>
      </c>
    </row>
    <row r="69" spans="1:7" ht="31.5" x14ac:dyDescent="0.2">
      <c r="A69" s="24" t="s">
        <v>304</v>
      </c>
      <c r="B69" s="25" t="s">
        <v>305</v>
      </c>
      <c r="C69" s="25" t="s">
        <v>306</v>
      </c>
      <c r="D69" s="25" t="s">
        <v>131</v>
      </c>
      <c r="E69" s="26">
        <v>2888</v>
      </c>
      <c r="F69" s="26"/>
      <c r="G69" s="58">
        <f t="shared" si="0"/>
        <v>0</v>
      </c>
    </row>
    <row r="70" spans="1:7" x14ac:dyDescent="0.2">
      <c r="A70" s="24" t="s">
        <v>307</v>
      </c>
      <c r="B70" s="25" t="s">
        <v>298</v>
      </c>
      <c r="C70" s="25" t="s">
        <v>299</v>
      </c>
      <c r="D70" s="25" t="s">
        <v>131</v>
      </c>
      <c r="E70" s="26">
        <v>2888</v>
      </c>
      <c r="F70" s="26"/>
      <c r="G70" s="58">
        <f t="shared" si="0"/>
        <v>0</v>
      </c>
    </row>
    <row r="71" spans="1:7" ht="21" x14ac:dyDescent="0.2">
      <c r="A71" s="24" t="s">
        <v>308</v>
      </c>
      <c r="B71" s="25" t="s">
        <v>309</v>
      </c>
      <c r="C71" s="25" t="s">
        <v>310</v>
      </c>
      <c r="D71" s="25" t="s">
        <v>131</v>
      </c>
      <c r="E71" s="26">
        <v>2875</v>
      </c>
      <c r="F71" s="26"/>
      <c r="G71" s="58">
        <f t="shared" ref="G71:G134" si="1">ROUND((E71*F71),2)</f>
        <v>0</v>
      </c>
    </row>
    <row r="72" spans="1:7" x14ac:dyDescent="0.2">
      <c r="A72" s="21" t="s">
        <v>311</v>
      </c>
      <c r="B72" s="22" t="s">
        <v>118</v>
      </c>
      <c r="C72" s="22" t="s">
        <v>312</v>
      </c>
      <c r="D72" s="23" t="s">
        <v>116</v>
      </c>
      <c r="E72" s="23" t="s">
        <v>116</v>
      </c>
      <c r="F72" s="23"/>
      <c r="G72" s="58"/>
    </row>
    <row r="73" spans="1:7" ht="21" x14ac:dyDescent="0.2">
      <c r="A73" s="24" t="s">
        <v>313</v>
      </c>
      <c r="B73" s="25" t="s">
        <v>282</v>
      </c>
      <c r="C73" s="25" t="s">
        <v>283</v>
      </c>
      <c r="D73" s="25" t="s">
        <v>131</v>
      </c>
      <c r="E73" s="26">
        <v>5126</v>
      </c>
      <c r="F73" s="26"/>
      <c r="G73" s="58">
        <f t="shared" si="1"/>
        <v>0</v>
      </c>
    </row>
    <row r="74" spans="1:7" ht="31.5" x14ac:dyDescent="0.2">
      <c r="A74" s="24" t="s">
        <v>314</v>
      </c>
      <c r="B74" s="25" t="s">
        <v>289</v>
      </c>
      <c r="C74" s="25" t="s">
        <v>315</v>
      </c>
      <c r="D74" s="25" t="s">
        <v>131</v>
      </c>
      <c r="E74" s="26">
        <v>5126</v>
      </c>
      <c r="F74" s="26"/>
      <c r="G74" s="58">
        <f t="shared" si="1"/>
        <v>0</v>
      </c>
    </row>
    <row r="75" spans="1:7" ht="31.5" x14ac:dyDescent="0.2">
      <c r="A75" s="24" t="s">
        <v>316</v>
      </c>
      <c r="B75" s="25" t="s">
        <v>289</v>
      </c>
      <c r="C75" s="25" t="s">
        <v>317</v>
      </c>
      <c r="D75" s="25" t="s">
        <v>131</v>
      </c>
      <c r="E75" s="26">
        <v>5057</v>
      </c>
      <c r="F75" s="26"/>
      <c r="G75" s="58">
        <f t="shared" si="1"/>
        <v>0</v>
      </c>
    </row>
    <row r="76" spans="1:7" x14ac:dyDescent="0.2">
      <c r="A76" s="24" t="s">
        <v>318</v>
      </c>
      <c r="B76" s="25" t="s">
        <v>292</v>
      </c>
      <c r="C76" s="25" t="s">
        <v>293</v>
      </c>
      <c r="D76" s="25" t="s">
        <v>131</v>
      </c>
      <c r="E76" s="26">
        <v>4596</v>
      </c>
      <c r="F76" s="26"/>
      <c r="G76" s="58">
        <f t="shared" si="1"/>
        <v>0</v>
      </c>
    </row>
    <row r="77" spans="1:7" ht="21" x14ac:dyDescent="0.2">
      <c r="A77" s="24" t="s">
        <v>319</v>
      </c>
      <c r="B77" s="25" t="s">
        <v>295</v>
      </c>
      <c r="C77" s="25" t="s">
        <v>296</v>
      </c>
      <c r="D77" s="25" t="s">
        <v>131</v>
      </c>
      <c r="E77" s="26">
        <v>4400</v>
      </c>
      <c r="F77" s="26"/>
      <c r="G77" s="58">
        <f t="shared" si="1"/>
        <v>0</v>
      </c>
    </row>
    <row r="78" spans="1:7" x14ac:dyDescent="0.2">
      <c r="A78" s="24" t="s">
        <v>320</v>
      </c>
      <c r="B78" s="25" t="s">
        <v>298</v>
      </c>
      <c r="C78" s="25" t="s">
        <v>299</v>
      </c>
      <c r="D78" s="25" t="s">
        <v>131</v>
      </c>
      <c r="E78" s="26">
        <v>4400</v>
      </c>
      <c r="F78" s="26"/>
      <c r="G78" s="58">
        <f t="shared" si="1"/>
        <v>0</v>
      </c>
    </row>
    <row r="79" spans="1:7" ht="31.5" x14ac:dyDescent="0.2">
      <c r="A79" s="24" t="s">
        <v>321</v>
      </c>
      <c r="B79" s="25" t="s">
        <v>301</v>
      </c>
      <c r="C79" s="25" t="s">
        <v>302</v>
      </c>
      <c r="D79" s="25" t="s">
        <v>131</v>
      </c>
      <c r="E79" s="26">
        <v>4353</v>
      </c>
      <c r="F79" s="26"/>
      <c r="G79" s="58">
        <f t="shared" si="1"/>
        <v>0</v>
      </c>
    </row>
    <row r="80" spans="1:7" x14ac:dyDescent="0.2">
      <c r="A80" s="24" t="s">
        <v>322</v>
      </c>
      <c r="B80" s="25" t="s">
        <v>298</v>
      </c>
      <c r="C80" s="25" t="s">
        <v>299</v>
      </c>
      <c r="D80" s="25" t="s">
        <v>131</v>
      </c>
      <c r="E80" s="26">
        <v>4353</v>
      </c>
      <c r="F80" s="26"/>
      <c r="G80" s="58">
        <f t="shared" si="1"/>
        <v>0</v>
      </c>
    </row>
    <row r="81" spans="1:7" ht="31.5" x14ac:dyDescent="0.2">
      <c r="A81" s="24" t="s">
        <v>323</v>
      </c>
      <c r="B81" s="25" t="s">
        <v>305</v>
      </c>
      <c r="C81" s="25" t="s">
        <v>306</v>
      </c>
      <c r="D81" s="25" t="s">
        <v>131</v>
      </c>
      <c r="E81" s="26">
        <v>4330</v>
      </c>
      <c r="F81" s="26"/>
      <c r="G81" s="58">
        <f t="shared" si="1"/>
        <v>0</v>
      </c>
    </row>
    <row r="82" spans="1:7" x14ac:dyDescent="0.2">
      <c r="A82" s="24" t="s">
        <v>324</v>
      </c>
      <c r="B82" s="25" t="s">
        <v>298</v>
      </c>
      <c r="C82" s="25" t="s">
        <v>299</v>
      </c>
      <c r="D82" s="25" t="s">
        <v>131</v>
      </c>
      <c r="E82" s="26">
        <v>4330</v>
      </c>
      <c r="F82" s="26"/>
      <c r="G82" s="58">
        <f t="shared" si="1"/>
        <v>0</v>
      </c>
    </row>
    <row r="83" spans="1:7" ht="21" x14ac:dyDescent="0.2">
      <c r="A83" s="24" t="s">
        <v>325</v>
      </c>
      <c r="B83" s="25" t="s">
        <v>309</v>
      </c>
      <c r="C83" s="25" t="s">
        <v>310</v>
      </c>
      <c r="D83" s="25" t="s">
        <v>131</v>
      </c>
      <c r="E83" s="26">
        <v>4306</v>
      </c>
      <c r="F83" s="26"/>
      <c r="G83" s="58">
        <f t="shared" si="1"/>
        <v>0</v>
      </c>
    </row>
    <row r="84" spans="1:7" x14ac:dyDescent="0.2">
      <c r="A84" s="21" t="s">
        <v>326</v>
      </c>
      <c r="B84" s="22" t="s">
        <v>118</v>
      </c>
      <c r="C84" s="22" t="s">
        <v>327</v>
      </c>
      <c r="D84" s="23" t="s">
        <v>116</v>
      </c>
      <c r="E84" s="23" t="s">
        <v>116</v>
      </c>
      <c r="F84" s="23"/>
      <c r="G84" s="58"/>
    </row>
    <row r="85" spans="1:7" x14ac:dyDescent="0.2">
      <c r="A85" s="24" t="s">
        <v>328</v>
      </c>
      <c r="B85" s="25" t="s">
        <v>298</v>
      </c>
      <c r="C85" s="25" t="s">
        <v>299</v>
      </c>
      <c r="D85" s="25" t="s">
        <v>131</v>
      </c>
      <c r="E85" s="26">
        <v>80</v>
      </c>
      <c r="F85" s="26"/>
      <c r="G85" s="58">
        <f t="shared" si="1"/>
        <v>0</v>
      </c>
    </row>
    <row r="86" spans="1:7" ht="21" x14ac:dyDescent="0.2">
      <c r="A86" s="24" t="s">
        <v>329</v>
      </c>
      <c r="B86" s="25" t="s">
        <v>309</v>
      </c>
      <c r="C86" s="25" t="s">
        <v>310</v>
      </c>
      <c r="D86" s="25" t="s">
        <v>131</v>
      </c>
      <c r="E86" s="26">
        <v>80</v>
      </c>
      <c r="F86" s="26"/>
      <c r="G86" s="58">
        <f t="shared" si="1"/>
        <v>0</v>
      </c>
    </row>
    <row r="87" spans="1:7" ht="25.5" x14ac:dyDescent="0.2">
      <c r="A87" s="21" t="s">
        <v>330</v>
      </c>
      <c r="B87" s="22" t="s">
        <v>118</v>
      </c>
      <c r="C87" s="22" t="s">
        <v>331</v>
      </c>
      <c r="D87" s="23" t="s">
        <v>116</v>
      </c>
      <c r="E87" s="23" t="s">
        <v>116</v>
      </c>
      <c r="F87" s="23"/>
      <c r="G87" s="58"/>
    </row>
    <row r="88" spans="1:7" ht="21" x14ac:dyDescent="0.2">
      <c r="A88" s="24" t="s">
        <v>332</v>
      </c>
      <c r="B88" s="25" t="s">
        <v>282</v>
      </c>
      <c r="C88" s="25" t="s">
        <v>283</v>
      </c>
      <c r="D88" s="25" t="s">
        <v>131</v>
      </c>
      <c r="E88" s="26">
        <v>1814</v>
      </c>
      <c r="F88" s="26"/>
      <c r="G88" s="58">
        <f t="shared" si="1"/>
        <v>0</v>
      </c>
    </row>
    <row r="89" spans="1:7" ht="21" x14ac:dyDescent="0.2">
      <c r="A89" s="24" t="s">
        <v>333</v>
      </c>
      <c r="B89" s="25" t="s">
        <v>292</v>
      </c>
      <c r="C89" s="25" t="s">
        <v>334</v>
      </c>
      <c r="D89" s="25" t="s">
        <v>131</v>
      </c>
      <c r="E89" s="26">
        <v>1814</v>
      </c>
      <c r="F89" s="26"/>
      <c r="G89" s="58">
        <f t="shared" si="1"/>
        <v>0</v>
      </c>
    </row>
    <row r="90" spans="1:7" ht="21" x14ac:dyDescent="0.2">
      <c r="A90" s="24" t="s">
        <v>335</v>
      </c>
      <c r="B90" s="25" t="s">
        <v>295</v>
      </c>
      <c r="C90" s="25" t="s">
        <v>336</v>
      </c>
      <c r="D90" s="25" t="s">
        <v>131</v>
      </c>
      <c r="E90" s="26">
        <v>1814</v>
      </c>
      <c r="F90" s="26"/>
      <c r="G90" s="58">
        <f t="shared" si="1"/>
        <v>0</v>
      </c>
    </row>
    <row r="91" spans="1:7" ht="21" x14ac:dyDescent="0.2">
      <c r="A91" s="24" t="s">
        <v>337</v>
      </c>
      <c r="B91" s="25" t="s">
        <v>338</v>
      </c>
      <c r="C91" s="25" t="s">
        <v>339</v>
      </c>
      <c r="D91" s="25" t="s">
        <v>131</v>
      </c>
      <c r="E91" s="26">
        <v>3</v>
      </c>
      <c r="F91" s="26"/>
      <c r="G91" s="58">
        <f t="shared" si="1"/>
        <v>0</v>
      </c>
    </row>
    <row r="92" spans="1:7" ht="31.5" x14ac:dyDescent="0.2">
      <c r="A92" s="24" t="s">
        <v>340</v>
      </c>
      <c r="B92" s="25" t="s">
        <v>341</v>
      </c>
      <c r="C92" s="25" t="s">
        <v>342</v>
      </c>
      <c r="D92" s="25" t="s">
        <v>131</v>
      </c>
      <c r="E92" s="26">
        <v>13</v>
      </c>
      <c r="F92" s="26"/>
      <c r="G92" s="58">
        <f t="shared" si="1"/>
        <v>0</v>
      </c>
    </row>
    <row r="93" spans="1:7" ht="31.5" x14ac:dyDescent="0.2">
      <c r="A93" s="24" t="s">
        <v>343</v>
      </c>
      <c r="B93" s="25" t="s">
        <v>341</v>
      </c>
      <c r="C93" s="25" t="s">
        <v>344</v>
      </c>
      <c r="D93" s="25" t="s">
        <v>131</v>
      </c>
      <c r="E93" s="26">
        <v>1798</v>
      </c>
      <c r="F93" s="26"/>
      <c r="G93" s="58">
        <f t="shared" si="1"/>
        <v>0</v>
      </c>
    </row>
    <row r="94" spans="1:7" x14ac:dyDescent="0.2">
      <c r="A94" s="21" t="s">
        <v>345</v>
      </c>
      <c r="B94" s="22" t="s">
        <v>118</v>
      </c>
      <c r="C94" s="22" t="s">
        <v>346</v>
      </c>
      <c r="D94" s="23" t="s">
        <v>116</v>
      </c>
      <c r="E94" s="23" t="s">
        <v>116</v>
      </c>
      <c r="F94" s="23"/>
      <c r="G94" s="58"/>
    </row>
    <row r="95" spans="1:7" ht="21" x14ac:dyDescent="0.2">
      <c r="A95" s="24" t="s">
        <v>347</v>
      </c>
      <c r="B95" s="25" t="s">
        <v>282</v>
      </c>
      <c r="C95" s="25" t="s">
        <v>283</v>
      </c>
      <c r="D95" s="25" t="s">
        <v>131</v>
      </c>
      <c r="E95" s="26">
        <v>665</v>
      </c>
      <c r="F95" s="26"/>
      <c r="G95" s="58">
        <f t="shared" si="1"/>
        <v>0</v>
      </c>
    </row>
    <row r="96" spans="1:7" ht="21" x14ac:dyDescent="0.2">
      <c r="A96" s="24" t="s">
        <v>348</v>
      </c>
      <c r="B96" s="25" t="s">
        <v>292</v>
      </c>
      <c r="C96" s="25" t="s">
        <v>334</v>
      </c>
      <c r="D96" s="25" t="s">
        <v>131</v>
      </c>
      <c r="E96" s="26">
        <v>665</v>
      </c>
      <c r="F96" s="26"/>
      <c r="G96" s="58">
        <f t="shared" si="1"/>
        <v>0</v>
      </c>
    </row>
    <row r="97" spans="1:7" x14ac:dyDescent="0.2">
      <c r="A97" s="24" t="s">
        <v>349</v>
      </c>
      <c r="B97" s="25" t="s">
        <v>298</v>
      </c>
      <c r="C97" s="25" t="s">
        <v>299</v>
      </c>
      <c r="D97" s="25" t="s">
        <v>131</v>
      </c>
      <c r="E97" s="26">
        <v>665</v>
      </c>
      <c r="F97" s="26"/>
      <c r="G97" s="58">
        <f t="shared" si="1"/>
        <v>0</v>
      </c>
    </row>
    <row r="98" spans="1:7" ht="21" x14ac:dyDescent="0.2">
      <c r="A98" s="24" t="s">
        <v>350</v>
      </c>
      <c r="B98" s="25" t="s">
        <v>295</v>
      </c>
      <c r="C98" s="25" t="s">
        <v>351</v>
      </c>
      <c r="D98" s="25" t="s">
        <v>131</v>
      </c>
      <c r="E98" s="26">
        <v>665</v>
      </c>
      <c r="F98" s="26"/>
      <c r="G98" s="58">
        <f t="shared" si="1"/>
        <v>0</v>
      </c>
    </row>
    <row r="99" spans="1:7" ht="21" x14ac:dyDescent="0.2">
      <c r="A99" s="24" t="s">
        <v>352</v>
      </c>
      <c r="B99" s="25" t="s">
        <v>353</v>
      </c>
      <c r="C99" s="25" t="s">
        <v>354</v>
      </c>
      <c r="D99" s="25" t="s">
        <v>131</v>
      </c>
      <c r="E99" s="26">
        <v>665</v>
      </c>
      <c r="F99" s="26"/>
      <c r="G99" s="58">
        <f t="shared" si="1"/>
        <v>0</v>
      </c>
    </row>
    <row r="100" spans="1:7" ht="25.5" x14ac:dyDescent="0.2">
      <c r="A100" s="21" t="s">
        <v>355</v>
      </c>
      <c r="B100" s="22" t="s">
        <v>118</v>
      </c>
      <c r="C100" s="22" t="s">
        <v>356</v>
      </c>
      <c r="D100" s="23" t="s">
        <v>116</v>
      </c>
      <c r="E100" s="23" t="s">
        <v>116</v>
      </c>
      <c r="F100" s="23"/>
      <c r="G100" s="58"/>
    </row>
    <row r="101" spans="1:7" ht="21" x14ac:dyDescent="0.2">
      <c r="A101" s="24" t="s">
        <v>357</v>
      </c>
      <c r="B101" s="25" t="s">
        <v>282</v>
      </c>
      <c r="C101" s="25" t="s">
        <v>283</v>
      </c>
      <c r="D101" s="25" t="s">
        <v>131</v>
      </c>
      <c r="E101" s="26">
        <v>764</v>
      </c>
      <c r="F101" s="26"/>
      <c r="G101" s="58">
        <f t="shared" si="1"/>
        <v>0</v>
      </c>
    </row>
    <row r="102" spans="1:7" ht="21" x14ac:dyDescent="0.2">
      <c r="A102" s="24" t="s">
        <v>358</v>
      </c>
      <c r="B102" s="25" t="s">
        <v>292</v>
      </c>
      <c r="C102" s="25" t="s">
        <v>359</v>
      </c>
      <c r="D102" s="25" t="s">
        <v>131</v>
      </c>
      <c r="E102" s="26">
        <v>764</v>
      </c>
      <c r="F102" s="26"/>
      <c r="G102" s="58">
        <f t="shared" si="1"/>
        <v>0</v>
      </c>
    </row>
    <row r="103" spans="1:7" ht="21" x14ac:dyDescent="0.2">
      <c r="A103" s="24" t="s">
        <v>360</v>
      </c>
      <c r="B103" s="25" t="s">
        <v>295</v>
      </c>
      <c r="C103" s="25" t="s">
        <v>336</v>
      </c>
      <c r="D103" s="25" t="s">
        <v>131</v>
      </c>
      <c r="E103" s="26">
        <v>734</v>
      </c>
      <c r="F103" s="26"/>
      <c r="G103" s="58">
        <f t="shared" si="1"/>
        <v>0</v>
      </c>
    </row>
    <row r="104" spans="1:7" ht="31.5" x14ac:dyDescent="0.2">
      <c r="A104" s="24" t="s">
        <v>361</v>
      </c>
      <c r="B104" s="25" t="s">
        <v>362</v>
      </c>
      <c r="C104" s="25" t="s">
        <v>363</v>
      </c>
      <c r="D104" s="25" t="s">
        <v>131</v>
      </c>
      <c r="E104" s="26">
        <v>734</v>
      </c>
      <c r="F104" s="26"/>
      <c r="G104" s="58">
        <f t="shared" si="1"/>
        <v>0</v>
      </c>
    </row>
    <row r="105" spans="1:7" x14ac:dyDescent="0.2">
      <c r="A105" s="21" t="s">
        <v>364</v>
      </c>
      <c r="B105" s="22" t="s">
        <v>118</v>
      </c>
      <c r="C105" s="22" t="s">
        <v>365</v>
      </c>
      <c r="D105" s="23" t="s">
        <v>116</v>
      </c>
      <c r="E105" s="23" t="s">
        <v>116</v>
      </c>
      <c r="F105" s="23"/>
      <c r="G105" s="58"/>
    </row>
    <row r="106" spans="1:7" ht="21" x14ac:dyDescent="0.2">
      <c r="A106" s="24" t="s">
        <v>366</v>
      </c>
      <c r="B106" s="25" t="s">
        <v>282</v>
      </c>
      <c r="C106" s="25" t="s">
        <v>283</v>
      </c>
      <c r="D106" s="25" t="s">
        <v>131</v>
      </c>
      <c r="E106" s="26">
        <v>130</v>
      </c>
      <c r="F106" s="26"/>
      <c r="G106" s="58">
        <f t="shared" si="1"/>
        <v>0</v>
      </c>
    </row>
    <row r="107" spans="1:7" ht="21" x14ac:dyDescent="0.2">
      <c r="A107" s="24" t="s">
        <v>367</v>
      </c>
      <c r="B107" s="25" t="s">
        <v>292</v>
      </c>
      <c r="C107" s="25" t="s">
        <v>368</v>
      </c>
      <c r="D107" s="25" t="s">
        <v>131</v>
      </c>
      <c r="E107" s="26">
        <v>130</v>
      </c>
      <c r="F107" s="26"/>
      <c r="G107" s="58">
        <f t="shared" si="1"/>
        <v>0</v>
      </c>
    </row>
    <row r="108" spans="1:7" ht="21" x14ac:dyDescent="0.2">
      <c r="A108" s="24" t="s">
        <v>369</v>
      </c>
      <c r="B108" s="25" t="s">
        <v>295</v>
      </c>
      <c r="C108" s="25" t="s">
        <v>296</v>
      </c>
      <c r="D108" s="25" t="s">
        <v>131</v>
      </c>
      <c r="E108" s="26">
        <v>130</v>
      </c>
      <c r="F108" s="26"/>
      <c r="G108" s="58">
        <f t="shared" si="1"/>
        <v>0</v>
      </c>
    </row>
    <row r="109" spans="1:7" x14ac:dyDescent="0.2">
      <c r="A109" s="24" t="s">
        <v>370</v>
      </c>
      <c r="B109" s="25" t="s">
        <v>298</v>
      </c>
      <c r="C109" s="25" t="s">
        <v>299</v>
      </c>
      <c r="D109" s="25" t="s">
        <v>131</v>
      </c>
      <c r="E109" s="26">
        <v>130</v>
      </c>
      <c r="F109" s="26"/>
      <c r="G109" s="58">
        <f t="shared" si="1"/>
        <v>0</v>
      </c>
    </row>
    <row r="110" spans="1:7" ht="31.5" x14ac:dyDescent="0.2">
      <c r="A110" s="24" t="s">
        <v>371</v>
      </c>
      <c r="B110" s="25" t="s">
        <v>305</v>
      </c>
      <c r="C110" s="25" t="s">
        <v>306</v>
      </c>
      <c r="D110" s="25" t="s">
        <v>131</v>
      </c>
      <c r="E110" s="26">
        <v>130</v>
      </c>
      <c r="F110" s="26"/>
      <c r="G110" s="58">
        <f t="shared" si="1"/>
        <v>0</v>
      </c>
    </row>
    <row r="111" spans="1:7" x14ac:dyDescent="0.2">
      <c r="A111" s="24" t="s">
        <v>372</v>
      </c>
      <c r="B111" s="25" t="s">
        <v>298</v>
      </c>
      <c r="C111" s="25" t="s">
        <v>299</v>
      </c>
      <c r="D111" s="25" t="s">
        <v>131</v>
      </c>
      <c r="E111" s="26">
        <v>130</v>
      </c>
      <c r="F111" s="26"/>
      <c r="G111" s="58">
        <f t="shared" si="1"/>
        <v>0</v>
      </c>
    </row>
    <row r="112" spans="1:7" ht="21" x14ac:dyDescent="0.2">
      <c r="A112" s="24" t="s">
        <v>373</v>
      </c>
      <c r="B112" s="25" t="s">
        <v>309</v>
      </c>
      <c r="C112" s="25" t="s">
        <v>310</v>
      </c>
      <c r="D112" s="25" t="s">
        <v>131</v>
      </c>
      <c r="E112" s="26">
        <v>130</v>
      </c>
      <c r="F112" s="26"/>
      <c r="G112" s="58">
        <f t="shared" si="1"/>
        <v>0</v>
      </c>
    </row>
    <row r="113" spans="1:7" ht="25.5" x14ac:dyDescent="0.2">
      <c r="A113" s="21" t="s">
        <v>374</v>
      </c>
      <c r="B113" s="22" t="s">
        <v>118</v>
      </c>
      <c r="C113" s="22" t="s">
        <v>375</v>
      </c>
      <c r="D113" s="23" t="s">
        <v>116</v>
      </c>
      <c r="E113" s="23" t="s">
        <v>116</v>
      </c>
      <c r="F113" s="23"/>
      <c r="G113" s="58"/>
    </row>
    <row r="114" spans="1:7" ht="21" x14ac:dyDescent="0.2">
      <c r="A114" s="24" t="s">
        <v>376</v>
      </c>
      <c r="B114" s="25" t="s">
        <v>282</v>
      </c>
      <c r="C114" s="25" t="s">
        <v>283</v>
      </c>
      <c r="D114" s="25" t="s">
        <v>131</v>
      </c>
      <c r="E114" s="26">
        <v>450</v>
      </c>
      <c r="F114" s="26"/>
      <c r="G114" s="58">
        <f t="shared" si="1"/>
        <v>0</v>
      </c>
    </row>
    <row r="115" spans="1:7" ht="21" x14ac:dyDescent="0.2">
      <c r="A115" s="24" t="s">
        <v>377</v>
      </c>
      <c r="B115" s="25" t="s">
        <v>292</v>
      </c>
      <c r="C115" s="25" t="s">
        <v>378</v>
      </c>
      <c r="D115" s="25" t="s">
        <v>131</v>
      </c>
      <c r="E115" s="26">
        <v>450</v>
      </c>
      <c r="F115" s="26"/>
      <c r="G115" s="58">
        <f t="shared" si="1"/>
        <v>0</v>
      </c>
    </row>
    <row r="116" spans="1:7" ht="21" x14ac:dyDescent="0.2">
      <c r="A116" s="24" t="s">
        <v>379</v>
      </c>
      <c r="B116" s="25" t="s">
        <v>295</v>
      </c>
      <c r="C116" s="25" t="s">
        <v>336</v>
      </c>
      <c r="D116" s="25" t="s">
        <v>131</v>
      </c>
      <c r="E116" s="26">
        <v>395</v>
      </c>
      <c r="F116" s="26"/>
      <c r="G116" s="58">
        <f t="shared" si="1"/>
        <v>0</v>
      </c>
    </row>
    <row r="117" spans="1:7" ht="31.5" x14ac:dyDescent="0.2">
      <c r="A117" s="24" t="s">
        <v>380</v>
      </c>
      <c r="B117" s="25" t="s">
        <v>362</v>
      </c>
      <c r="C117" s="25" t="s">
        <v>363</v>
      </c>
      <c r="D117" s="25" t="s">
        <v>131</v>
      </c>
      <c r="E117" s="26">
        <v>395</v>
      </c>
      <c r="F117" s="26"/>
      <c r="G117" s="58">
        <f t="shared" si="1"/>
        <v>0</v>
      </c>
    </row>
    <row r="118" spans="1:7" x14ac:dyDescent="0.2">
      <c r="A118" s="21" t="s">
        <v>381</v>
      </c>
      <c r="B118" s="22" t="s">
        <v>118</v>
      </c>
      <c r="C118" s="22" t="s">
        <v>382</v>
      </c>
      <c r="D118" s="23" t="s">
        <v>116</v>
      </c>
      <c r="E118" s="23" t="s">
        <v>116</v>
      </c>
      <c r="F118" s="23"/>
      <c r="G118" s="58"/>
    </row>
    <row r="119" spans="1:7" ht="21" x14ac:dyDescent="0.2">
      <c r="A119" s="24" t="s">
        <v>383</v>
      </c>
      <c r="B119" s="25" t="s">
        <v>282</v>
      </c>
      <c r="C119" s="25" t="s">
        <v>283</v>
      </c>
      <c r="D119" s="25" t="s">
        <v>131</v>
      </c>
      <c r="E119" s="26">
        <v>265</v>
      </c>
      <c r="F119" s="26"/>
      <c r="G119" s="58">
        <f t="shared" si="1"/>
        <v>0</v>
      </c>
    </row>
    <row r="120" spans="1:7" ht="21" x14ac:dyDescent="0.2">
      <c r="A120" s="24" t="s">
        <v>384</v>
      </c>
      <c r="B120" s="25" t="s">
        <v>292</v>
      </c>
      <c r="C120" s="25" t="s">
        <v>385</v>
      </c>
      <c r="D120" s="25" t="s">
        <v>131</v>
      </c>
      <c r="E120" s="26">
        <v>265</v>
      </c>
      <c r="F120" s="26"/>
      <c r="G120" s="58">
        <f t="shared" si="1"/>
        <v>0</v>
      </c>
    </row>
    <row r="121" spans="1:7" ht="21" x14ac:dyDescent="0.2">
      <c r="A121" s="24" t="s">
        <v>386</v>
      </c>
      <c r="B121" s="25" t="s">
        <v>295</v>
      </c>
      <c r="C121" s="25" t="s">
        <v>387</v>
      </c>
      <c r="D121" s="25" t="s">
        <v>131</v>
      </c>
      <c r="E121" s="26">
        <v>265</v>
      </c>
      <c r="F121" s="26"/>
      <c r="G121" s="58">
        <f t="shared" si="1"/>
        <v>0</v>
      </c>
    </row>
    <row r="122" spans="1:7" ht="21" x14ac:dyDescent="0.2">
      <c r="A122" s="24" t="s">
        <v>388</v>
      </c>
      <c r="B122" s="25" t="s">
        <v>389</v>
      </c>
      <c r="C122" s="25" t="s">
        <v>390</v>
      </c>
      <c r="D122" s="25" t="s">
        <v>131</v>
      </c>
      <c r="E122" s="26">
        <v>265</v>
      </c>
      <c r="F122" s="26"/>
      <c r="G122" s="58">
        <f t="shared" si="1"/>
        <v>0</v>
      </c>
    </row>
    <row r="123" spans="1:7" ht="31.5" x14ac:dyDescent="0.2">
      <c r="A123" s="24" t="s">
        <v>391</v>
      </c>
      <c r="B123" s="25" t="s">
        <v>362</v>
      </c>
      <c r="C123" s="25" t="s">
        <v>392</v>
      </c>
      <c r="D123" s="25" t="s">
        <v>131</v>
      </c>
      <c r="E123" s="26">
        <v>265</v>
      </c>
      <c r="F123" s="26"/>
      <c r="G123" s="58">
        <f t="shared" si="1"/>
        <v>0</v>
      </c>
    </row>
    <row r="124" spans="1:7" x14ac:dyDescent="0.2">
      <c r="A124" s="21" t="s">
        <v>393</v>
      </c>
      <c r="B124" s="22" t="s">
        <v>118</v>
      </c>
      <c r="C124" s="22" t="s">
        <v>394</v>
      </c>
      <c r="D124" s="23" t="s">
        <v>116</v>
      </c>
      <c r="E124" s="23" t="s">
        <v>116</v>
      </c>
      <c r="F124" s="23"/>
      <c r="G124" s="58"/>
    </row>
    <row r="125" spans="1:7" ht="21" x14ac:dyDescent="0.2">
      <c r="A125" s="24" t="s">
        <v>395</v>
      </c>
      <c r="B125" s="25" t="s">
        <v>282</v>
      </c>
      <c r="C125" s="25" t="s">
        <v>283</v>
      </c>
      <c r="D125" s="25" t="s">
        <v>131</v>
      </c>
      <c r="E125" s="26">
        <v>25</v>
      </c>
      <c r="F125" s="26"/>
      <c r="G125" s="58">
        <f t="shared" si="1"/>
        <v>0</v>
      </c>
    </row>
    <row r="126" spans="1:7" ht="21" x14ac:dyDescent="0.2">
      <c r="A126" s="24" t="s">
        <v>396</v>
      </c>
      <c r="B126" s="25" t="s">
        <v>292</v>
      </c>
      <c r="C126" s="25" t="s">
        <v>385</v>
      </c>
      <c r="D126" s="25" t="s">
        <v>131</v>
      </c>
      <c r="E126" s="26">
        <v>25</v>
      </c>
      <c r="F126" s="26"/>
      <c r="G126" s="58">
        <f t="shared" si="1"/>
        <v>0</v>
      </c>
    </row>
    <row r="127" spans="1:7" ht="21" x14ac:dyDescent="0.2">
      <c r="A127" s="24" t="s">
        <v>397</v>
      </c>
      <c r="B127" s="25" t="s">
        <v>295</v>
      </c>
      <c r="C127" s="25" t="s">
        <v>387</v>
      </c>
      <c r="D127" s="25" t="s">
        <v>131</v>
      </c>
      <c r="E127" s="26">
        <v>25</v>
      </c>
      <c r="F127" s="26"/>
      <c r="G127" s="58">
        <f t="shared" si="1"/>
        <v>0</v>
      </c>
    </row>
    <row r="128" spans="1:7" ht="21" x14ac:dyDescent="0.2">
      <c r="A128" s="24" t="s">
        <v>398</v>
      </c>
      <c r="B128" s="25" t="s">
        <v>389</v>
      </c>
      <c r="C128" s="25" t="s">
        <v>390</v>
      </c>
      <c r="D128" s="25" t="s">
        <v>131</v>
      </c>
      <c r="E128" s="26">
        <v>25</v>
      </c>
      <c r="F128" s="26"/>
      <c r="G128" s="58">
        <f t="shared" si="1"/>
        <v>0</v>
      </c>
    </row>
    <row r="129" spans="1:7" ht="21" x14ac:dyDescent="0.2">
      <c r="A129" s="24" t="s">
        <v>399</v>
      </c>
      <c r="B129" s="25" t="s">
        <v>338</v>
      </c>
      <c r="C129" s="25" t="s">
        <v>400</v>
      </c>
      <c r="D129" s="25" t="s">
        <v>131</v>
      </c>
      <c r="E129" s="26">
        <v>25</v>
      </c>
      <c r="F129" s="26"/>
      <c r="G129" s="58">
        <f t="shared" si="1"/>
        <v>0</v>
      </c>
    </row>
    <row r="130" spans="1:7" x14ac:dyDescent="0.2">
      <c r="A130" s="21" t="s">
        <v>401</v>
      </c>
      <c r="B130" s="22" t="s">
        <v>118</v>
      </c>
      <c r="C130" s="22" t="s">
        <v>402</v>
      </c>
      <c r="D130" s="23" t="s">
        <v>116</v>
      </c>
      <c r="E130" s="23" t="s">
        <v>116</v>
      </c>
      <c r="F130" s="23"/>
      <c r="G130" s="58"/>
    </row>
    <row r="131" spans="1:7" ht="21" x14ac:dyDescent="0.2">
      <c r="A131" s="24" t="s">
        <v>403</v>
      </c>
      <c r="B131" s="25" t="s">
        <v>404</v>
      </c>
      <c r="C131" s="25" t="s">
        <v>405</v>
      </c>
      <c r="D131" s="25" t="s">
        <v>135</v>
      </c>
      <c r="E131" s="26">
        <v>960</v>
      </c>
      <c r="F131" s="26"/>
      <c r="G131" s="58">
        <f t="shared" si="1"/>
        <v>0</v>
      </c>
    </row>
    <row r="132" spans="1:7" ht="21" x14ac:dyDescent="0.2">
      <c r="A132" s="24" t="s">
        <v>406</v>
      </c>
      <c r="B132" s="25" t="s">
        <v>404</v>
      </c>
      <c r="C132" s="25" t="s">
        <v>407</v>
      </c>
      <c r="D132" s="25" t="s">
        <v>135</v>
      </c>
      <c r="E132" s="26">
        <v>792</v>
      </c>
      <c r="F132" s="26"/>
      <c r="G132" s="58">
        <f t="shared" si="1"/>
        <v>0</v>
      </c>
    </row>
    <row r="133" spans="1:7" ht="21" x14ac:dyDescent="0.2">
      <c r="A133" s="24" t="s">
        <v>408</v>
      </c>
      <c r="B133" s="25" t="s">
        <v>409</v>
      </c>
      <c r="C133" s="25" t="s">
        <v>410</v>
      </c>
      <c r="D133" s="25" t="s">
        <v>135</v>
      </c>
      <c r="E133" s="26">
        <v>525</v>
      </c>
      <c r="F133" s="26"/>
      <c r="G133" s="58">
        <f t="shared" si="1"/>
        <v>0</v>
      </c>
    </row>
    <row r="134" spans="1:7" ht="21" x14ac:dyDescent="0.2">
      <c r="A134" s="24" t="s">
        <v>411</v>
      </c>
      <c r="B134" s="25" t="s">
        <v>412</v>
      </c>
      <c r="C134" s="25" t="s">
        <v>413</v>
      </c>
      <c r="D134" s="25" t="s">
        <v>135</v>
      </c>
      <c r="E134" s="26">
        <v>916</v>
      </c>
      <c r="F134" s="26"/>
      <c r="G134" s="58">
        <f t="shared" si="1"/>
        <v>0</v>
      </c>
    </row>
    <row r="135" spans="1:7" ht="21" x14ac:dyDescent="0.2">
      <c r="A135" s="24" t="s">
        <v>414</v>
      </c>
      <c r="B135" s="25" t="s">
        <v>415</v>
      </c>
      <c r="C135" s="25" t="s">
        <v>416</v>
      </c>
      <c r="D135" s="25" t="s">
        <v>135</v>
      </c>
      <c r="E135" s="26">
        <v>6</v>
      </c>
      <c r="F135" s="26"/>
      <c r="G135" s="58">
        <f t="shared" ref="G135:G198" si="2">ROUND((E135*F135),2)</f>
        <v>0</v>
      </c>
    </row>
    <row r="136" spans="1:7" x14ac:dyDescent="0.2">
      <c r="A136" s="24" t="s">
        <v>417</v>
      </c>
      <c r="B136" s="25" t="s">
        <v>418</v>
      </c>
      <c r="C136" s="25" t="s">
        <v>419</v>
      </c>
      <c r="D136" s="25" t="s">
        <v>164</v>
      </c>
      <c r="E136" s="26">
        <v>32.270000000000003</v>
      </c>
      <c r="F136" s="26"/>
      <c r="G136" s="58">
        <f t="shared" si="2"/>
        <v>0</v>
      </c>
    </row>
    <row r="137" spans="1:7" ht="21" x14ac:dyDescent="0.2">
      <c r="A137" s="24" t="s">
        <v>420</v>
      </c>
      <c r="B137" s="25" t="s">
        <v>421</v>
      </c>
      <c r="C137" s="25" t="s">
        <v>422</v>
      </c>
      <c r="D137" s="25" t="s">
        <v>135</v>
      </c>
      <c r="E137" s="26">
        <v>150</v>
      </c>
      <c r="F137" s="26"/>
      <c r="G137" s="58">
        <f t="shared" si="2"/>
        <v>0</v>
      </c>
    </row>
    <row r="138" spans="1:7" x14ac:dyDescent="0.2">
      <c r="A138" s="24" t="s">
        <v>423</v>
      </c>
      <c r="B138" s="25" t="s">
        <v>418</v>
      </c>
      <c r="C138" s="25" t="s">
        <v>424</v>
      </c>
      <c r="D138" s="25" t="s">
        <v>164</v>
      </c>
      <c r="E138" s="26">
        <v>7</v>
      </c>
      <c r="F138" s="26"/>
      <c r="G138" s="58">
        <f t="shared" si="2"/>
        <v>0</v>
      </c>
    </row>
    <row r="139" spans="1:7" ht="25.5" x14ac:dyDescent="0.2">
      <c r="A139" s="21" t="s">
        <v>425</v>
      </c>
      <c r="B139" s="22" t="s">
        <v>118</v>
      </c>
      <c r="C139" s="22" t="s">
        <v>426</v>
      </c>
      <c r="D139" s="23" t="s">
        <v>116</v>
      </c>
      <c r="E139" s="23" t="s">
        <v>116</v>
      </c>
      <c r="F139" s="23"/>
      <c r="G139" s="58"/>
    </row>
    <row r="140" spans="1:7" ht="31.5" x14ac:dyDescent="0.2">
      <c r="A140" s="24" t="s">
        <v>427</v>
      </c>
      <c r="B140" s="25" t="s">
        <v>125</v>
      </c>
      <c r="C140" s="25" t="s">
        <v>428</v>
      </c>
      <c r="D140" s="25" t="s">
        <v>135</v>
      </c>
      <c r="E140" s="26">
        <v>20</v>
      </c>
      <c r="F140" s="26"/>
      <c r="G140" s="58">
        <f t="shared" si="2"/>
        <v>0</v>
      </c>
    </row>
    <row r="141" spans="1:7" ht="21" x14ac:dyDescent="0.2">
      <c r="A141" s="24" t="s">
        <v>429</v>
      </c>
      <c r="B141" s="25" t="s">
        <v>430</v>
      </c>
      <c r="C141" s="25" t="s">
        <v>431</v>
      </c>
      <c r="D141" s="25" t="s">
        <v>131</v>
      </c>
      <c r="E141" s="26">
        <v>14</v>
      </c>
      <c r="F141" s="26"/>
      <c r="G141" s="58">
        <f t="shared" si="2"/>
        <v>0</v>
      </c>
    </row>
    <row r="142" spans="1:7" x14ac:dyDescent="0.2">
      <c r="A142" s="24" t="s">
        <v>432</v>
      </c>
      <c r="B142" s="25" t="s">
        <v>433</v>
      </c>
      <c r="C142" s="25" t="s">
        <v>434</v>
      </c>
      <c r="D142" s="25" t="s">
        <v>164</v>
      </c>
      <c r="E142" s="26">
        <v>2</v>
      </c>
      <c r="F142" s="26"/>
      <c r="G142" s="58">
        <f t="shared" si="2"/>
        <v>0</v>
      </c>
    </row>
    <row r="143" spans="1:7" x14ac:dyDescent="0.2">
      <c r="A143" s="21" t="s">
        <v>435</v>
      </c>
      <c r="B143" s="22" t="s">
        <v>118</v>
      </c>
      <c r="C143" s="22" t="s">
        <v>436</v>
      </c>
      <c r="D143" s="23" t="s">
        <v>116</v>
      </c>
      <c r="E143" s="23" t="s">
        <v>116</v>
      </c>
      <c r="F143" s="23"/>
      <c r="G143" s="58"/>
    </row>
    <row r="144" spans="1:7" x14ac:dyDescent="0.2">
      <c r="A144" s="24" t="s">
        <v>437</v>
      </c>
      <c r="B144" s="25" t="s">
        <v>438</v>
      </c>
      <c r="C144" s="25" t="s">
        <v>439</v>
      </c>
      <c r="D144" s="25" t="s">
        <v>131</v>
      </c>
      <c r="E144" s="26">
        <v>1520</v>
      </c>
      <c r="F144" s="26"/>
      <c r="G144" s="58">
        <f t="shared" si="2"/>
        <v>0</v>
      </c>
    </row>
    <row r="145" spans="1:7" ht="21" x14ac:dyDescent="0.2">
      <c r="A145" s="24" t="s">
        <v>440</v>
      </c>
      <c r="B145" s="25" t="s">
        <v>441</v>
      </c>
      <c r="C145" s="25" t="s">
        <v>442</v>
      </c>
      <c r="D145" s="25" t="s">
        <v>131</v>
      </c>
      <c r="E145" s="26">
        <v>1520</v>
      </c>
      <c r="F145" s="26"/>
      <c r="G145" s="58">
        <f t="shared" si="2"/>
        <v>0</v>
      </c>
    </row>
    <row r="146" spans="1:7" x14ac:dyDescent="0.2">
      <c r="A146" s="24" t="s">
        <v>443</v>
      </c>
      <c r="B146" s="25" t="s">
        <v>444</v>
      </c>
      <c r="C146" s="25" t="s">
        <v>445</v>
      </c>
      <c r="D146" s="25" t="s">
        <v>127</v>
      </c>
      <c r="E146" s="26">
        <v>20</v>
      </c>
      <c r="F146" s="26"/>
      <c r="G146" s="58">
        <f t="shared" si="2"/>
        <v>0</v>
      </c>
    </row>
    <row r="147" spans="1:7" ht="21" x14ac:dyDescent="0.2">
      <c r="A147" s="24" t="s">
        <v>446</v>
      </c>
      <c r="B147" s="25" t="s">
        <v>447</v>
      </c>
      <c r="C147" s="25" t="s">
        <v>448</v>
      </c>
      <c r="D147" s="25" t="s">
        <v>135</v>
      </c>
      <c r="E147" s="26">
        <v>122</v>
      </c>
      <c r="F147" s="26"/>
      <c r="G147" s="58">
        <f t="shared" si="2"/>
        <v>0</v>
      </c>
    </row>
    <row r="148" spans="1:7" x14ac:dyDescent="0.2">
      <c r="A148" s="24" t="s">
        <v>449</v>
      </c>
      <c r="B148" s="25" t="s">
        <v>450</v>
      </c>
      <c r="C148" s="25" t="s">
        <v>451</v>
      </c>
      <c r="D148" s="25" t="s">
        <v>164</v>
      </c>
      <c r="E148" s="26">
        <v>36</v>
      </c>
      <c r="F148" s="26"/>
      <c r="G148" s="58">
        <f t="shared" si="2"/>
        <v>0</v>
      </c>
    </row>
    <row r="149" spans="1:7" x14ac:dyDescent="0.2">
      <c r="A149" s="24" t="s">
        <v>452</v>
      </c>
      <c r="B149" s="25" t="s">
        <v>453</v>
      </c>
      <c r="C149" s="25" t="s">
        <v>454</v>
      </c>
      <c r="D149" s="25" t="s">
        <v>164</v>
      </c>
      <c r="E149" s="26">
        <v>15</v>
      </c>
      <c r="F149" s="26"/>
      <c r="G149" s="58">
        <f t="shared" si="2"/>
        <v>0</v>
      </c>
    </row>
    <row r="150" spans="1:7" x14ac:dyDescent="0.2">
      <c r="A150" s="21" t="s">
        <v>455</v>
      </c>
      <c r="B150" s="22" t="s">
        <v>118</v>
      </c>
      <c r="C150" s="22" t="s">
        <v>456</v>
      </c>
      <c r="D150" s="23" t="s">
        <v>116</v>
      </c>
      <c r="E150" s="23" t="s">
        <v>116</v>
      </c>
      <c r="F150" s="23"/>
      <c r="G150" s="58"/>
    </row>
    <row r="151" spans="1:7" x14ac:dyDescent="0.2">
      <c r="A151" s="24" t="s">
        <v>457</v>
      </c>
      <c r="B151" s="25" t="s">
        <v>458</v>
      </c>
      <c r="C151" s="25" t="s">
        <v>459</v>
      </c>
      <c r="D151" s="25" t="s">
        <v>135</v>
      </c>
      <c r="E151" s="26">
        <v>106</v>
      </c>
      <c r="F151" s="26"/>
      <c r="G151" s="58">
        <f t="shared" si="2"/>
        <v>0</v>
      </c>
    </row>
    <row r="152" spans="1:7" ht="21" x14ac:dyDescent="0.2">
      <c r="A152" s="24" t="s">
        <v>460</v>
      </c>
      <c r="B152" s="25" t="s">
        <v>461</v>
      </c>
      <c r="C152" s="25" t="s">
        <v>462</v>
      </c>
      <c r="D152" s="25" t="s">
        <v>135</v>
      </c>
      <c r="E152" s="26">
        <v>770</v>
      </c>
      <c r="F152" s="26"/>
      <c r="G152" s="58">
        <f t="shared" si="2"/>
        <v>0</v>
      </c>
    </row>
    <row r="153" spans="1:7" ht="21" x14ac:dyDescent="0.2">
      <c r="A153" s="24" t="s">
        <v>463</v>
      </c>
      <c r="B153" s="25" t="s">
        <v>447</v>
      </c>
      <c r="C153" s="25" t="s">
        <v>448</v>
      </c>
      <c r="D153" s="25" t="s">
        <v>135</v>
      </c>
      <c r="E153" s="26">
        <v>49</v>
      </c>
      <c r="F153" s="26"/>
      <c r="G153" s="58">
        <f t="shared" si="2"/>
        <v>0</v>
      </c>
    </row>
    <row r="154" spans="1:7" x14ac:dyDescent="0.2">
      <c r="A154" s="24" t="s">
        <v>464</v>
      </c>
      <c r="B154" s="25" t="s">
        <v>465</v>
      </c>
      <c r="C154" s="25" t="s">
        <v>466</v>
      </c>
      <c r="D154" s="25" t="s">
        <v>131</v>
      </c>
      <c r="E154" s="26">
        <v>882.6</v>
      </c>
      <c r="F154" s="26"/>
      <c r="G154" s="58">
        <f t="shared" si="2"/>
        <v>0</v>
      </c>
    </row>
    <row r="155" spans="1:7" ht="21" x14ac:dyDescent="0.2">
      <c r="A155" s="24" t="s">
        <v>467</v>
      </c>
      <c r="B155" s="25" t="s">
        <v>468</v>
      </c>
      <c r="C155" s="25" t="s">
        <v>469</v>
      </c>
      <c r="D155" s="25" t="s">
        <v>164</v>
      </c>
      <c r="E155" s="26">
        <v>464.20000000000005</v>
      </c>
      <c r="F155" s="26"/>
      <c r="G155" s="58">
        <f t="shared" si="2"/>
        <v>0</v>
      </c>
    </row>
    <row r="156" spans="1:7" ht="21" x14ac:dyDescent="0.2">
      <c r="A156" s="24" t="s">
        <v>470</v>
      </c>
      <c r="B156" s="25" t="s">
        <v>444</v>
      </c>
      <c r="C156" s="25" t="s">
        <v>471</v>
      </c>
      <c r="D156" s="25" t="s">
        <v>127</v>
      </c>
      <c r="E156" s="26">
        <v>9</v>
      </c>
      <c r="F156" s="26"/>
      <c r="G156" s="58">
        <f t="shared" si="2"/>
        <v>0</v>
      </c>
    </row>
    <row r="157" spans="1:7" ht="21" x14ac:dyDescent="0.2">
      <c r="A157" s="24" t="s">
        <v>472</v>
      </c>
      <c r="B157" s="25" t="s">
        <v>444</v>
      </c>
      <c r="C157" s="25" t="s">
        <v>473</v>
      </c>
      <c r="D157" s="25" t="s">
        <v>127</v>
      </c>
      <c r="E157" s="26">
        <v>2</v>
      </c>
      <c r="F157" s="26"/>
      <c r="G157" s="58">
        <f t="shared" si="2"/>
        <v>0</v>
      </c>
    </row>
    <row r="158" spans="1:7" ht="21" x14ac:dyDescent="0.2">
      <c r="A158" s="24" t="s">
        <v>474</v>
      </c>
      <c r="B158" s="25" t="s">
        <v>475</v>
      </c>
      <c r="C158" s="25" t="s">
        <v>476</v>
      </c>
      <c r="D158" s="25" t="s">
        <v>127</v>
      </c>
      <c r="E158" s="26">
        <v>11</v>
      </c>
      <c r="F158" s="26"/>
      <c r="G158" s="58">
        <f t="shared" si="2"/>
        <v>0</v>
      </c>
    </row>
    <row r="159" spans="1:7" ht="31.5" x14ac:dyDescent="0.2">
      <c r="A159" s="24" t="s">
        <v>477</v>
      </c>
      <c r="B159" s="25" t="s">
        <v>475</v>
      </c>
      <c r="C159" s="25" t="s">
        <v>478</v>
      </c>
      <c r="D159" s="25" t="s">
        <v>127</v>
      </c>
      <c r="E159" s="26">
        <v>21</v>
      </c>
      <c r="F159" s="26"/>
      <c r="G159" s="58">
        <f t="shared" si="2"/>
        <v>0</v>
      </c>
    </row>
    <row r="160" spans="1:7" ht="21" x14ac:dyDescent="0.2">
      <c r="A160" s="24" t="s">
        <v>479</v>
      </c>
      <c r="B160" s="25" t="s">
        <v>480</v>
      </c>
      <c r="C160" s="25" t="s">
        <v>481</v>
      </c>
      <c r="D160" s="25" t="s">
        <v>127</v>
      </c>
      <c r="E160" s="26">
        <v>23</v>
      </c>
      <c r="F160" s="26"/>
      <c r="G160" s="58">
        <f t="shared" si="2"/>
        <v>0</v>
      </c>
    </row>
    <row r="161" spans="1:7" ht="31.5" x14ac:dyDescent="0.2">
      <c r="A161" s="24" t="s">
        <v>482</v>
      </c>
      <c r="B161" s="25" t="s">
        <v>483</v>
      </c>
      <c r="C161" s="25" t="s">
        <v>484</v>
      </c>
      <c r="D161" s="25" t="s">
        <v>127</v>
      </c>
      <c r="E161" s="26">
        <v>1</v>
      </c>
      <c r="F161" s="26"/>
      <c r="G161" s="58">
        <f t="shared" si="2"/>
        <v>0</v>
      </c>
    </row>
    <row r="162" spans="1:7" ht="21" x14ac:dyDescent="0.2">
      <c r="A162" s="24" t="s">
        <v>485</v>
      </c>
      <c r="B162" s="25" t="s">
        <v>486</v>
      </c>
      <c r="C162" s="25" t="s">
        <v>487</v>
      </c>
      <c r="D162" s="25" t="s">
        <v>488</v>
      </c>
      <c r="E162" s="26">
        <v>24</v>
      </c>
      <c r="F162" s="26"/>
      <c r="G162" s="58">
        <f t="shared" si="2"/>
        <v>0</v>
      </c>
    </row>
    <row r="163" spans="1:7" ht="31.5" x14ac:dyDescent="0.2">
      <c r="A163" s="24" t="s">
        <v>489</v>
      </c>
      <c r="B163" s="25" t="s">
        <v>480</v>
      </c>
      <c r="C163" s="25" t="s">
        <v>490</v>
      </c>
      <c r="D163" s="25" t="s">
        <v>127</v>
      </c>
      <c r="E163" s="26">
        <v>4</v>
      </c>
      <c r="F163" s="26"/>
      <c r="G163" s="58">
        <f t="shared" si="2"/>
        <v>0</v>
      </c>
    </row>
    <row r="164" spans="1:7" ht="21" x14ac:dyDescent="0.2">
      <c r="A164" s="24" t="s">
        <v>491</v>
      </c>
      <c r="B164" s="25" t="s">
        <v>486</v>
      </c>
      <c r="C164" s="25" t="s">
        <v>492</v>
      </c>
      <c r="D164" s="25" t="s">
        <v>488</v>
      </c>
      <c r="E164" s="26">
        <v>2</v>
      </c>
      <c r="F164" s="26"/>
      <c r="G164" s="58">
        <f t="shared" si="2"/>
        <v>0</v>
      </c>
    </row>
    <row r="165" spans="1:7" ht="31.5" x14ac:dyDescent="0.2">
      <c r="A165" s="24" t="s">
        <v>493</v>
      </c>
      <c r="B165" s="25" t="s">
        <v>494</v>
      </c>
      <c r="C165" s="25" t="s">
        <v>495</v>
      </c>
      <c r="D165" s="25" t="s">
        <v>127</v>
      </c>
      <c r="E165" s="26">
        <v>4</v>
      </c>
      <c r="F165" s="26"/>
      <c r="G165" s="58">
        <f t="shared" si="2"/>
        <v>0</v>
      </c>
    </row>
    <row r="166" spans="1:7" ht="21" x14ac:dyDescent="0.2">
      <c r="A166" s="24" t="s">
        <v>496</v>
      </c>
      <c r="B166" s="25" t="s">
        <v>497</v>
      </c>
      <c r="C166" s="25" t="s">
        <v>498</v>
      </c>
      <c r="D166" s="25" t="s">
        <v>488</v>
      </c>
      <c r="E166" s="26">
        <v>2</v>
      </c>
      <c r="F166" s="26"/>
      <c r="G166" s="58">
        <f t="shared" si="2"/>
        <v>0</v>
      </c>
    </row>
    <row r="167" spans="1:7" ht="31.5" x14ac:dyDescent="0.2">
      <c r="A167" s="24" t="s">
        <v>499</v>
      </c>
      <c r="B167" s="25" t="s">
        <v>500</v>
      </c>
      <c r="C167" s="25" t="s">
        <v>501</v>
      </c>
      <c r="D167" s="25" t="s">
        <v>127</v>
      </c>
      <c r="E167" s="26">
        <v>2</v>
      </c>
      <c r="F167" s="26"/>
      <c r="G167" s="58">
        <f t="shared" si="2"/>
        <v>0</v>
      </c>
    </row>
    <row r="168" spans="1:7" ht="21" x14ac:dyDescent="0.2">
      <c r="A168" s="24" t="s">
        <v>502</v>
      </c>
      <c r="B168" s="25" t="s">
        <v>503</v>
      </c>
      <c r="C168" s="25" t="s">
        <v>504</v>
      </c>
      <c r="D168" s="25" t="s">
        <v>488</v>
      </c>
      <c r="E168" s="26">
        <v>2</v>
      </c>
      <c r="F168" s="26"/>
      <c r="G168" s="58">
        <f t="shared" si="2"/>
        <v>0</v>
      </c>
    </row>
    <row r="169" spans="1:7" ht="31.5" x14ac:dyDescent="0.2">
      <c r="A169" s="24" t="s">
        <v>505</v>
      </c>
      <c r="B169" s="25" t="s">
        <v>254</v>
      </c>
      <c r="C169" s="25" t="s">
        <v>255</v>
      </c>
      <c r="D169" s="25" t="s">
        <v>164</v>
      </c>
      <c r="E169" s="26">
        <v>325.15000000000003</v>
      </c>
      <c r="F169" s="26"/>
      <c r="G169" s="58">
        <f t="shared" si="2"/>
        <v>0</v>
      </c>
    </row>
    <row r="170" spans="1:7" ht="21" x14ac:dyDescent="0.2">
      <c r="A170" s="24" t="s">
        <v>506</v>
      </c>
      <c r="B170" s="25" t="s">
        <v>125</v>
      </c>
      <c r="C170" s="25" t="s">
        <v>507</v>
      </c>
      <c r="D170" s="25" t="s">
        <v>164</v>
      </c>
      <c r="E170" s="26">
        <v>325.20000000000005</v>
      </c>
      <c r="F170" s="26"/>
      <c r="G170" s="58">
        <f t="shared" si="2"/>
        <v>0</v>
      </c>
    </row>
    <row r="171" spans="1:7" ht="42" x14ac:dyDescent="0.2">
      <c r="A171" s="24" t="s">
        <v>508</v>
      </c>
      <c r="B171" s="25" t="s">
        <v>509</v>
      </c>
      <c r="C171" s="25" t="s">
        <v>510</v>
      </c>
      <c r="D171" s="25" t="s">
        <v>164</v>
      </c>
      <c r="E171" s="26">
        <v>325.20000000000005</v>
      </c>
      <c r="F171" s="26"/>
      <c r="G171" s="58">
        <f t="shared" si="2"/>
        <v>0</v>
      </c>
    </row>
    <row r="172" spans="1:7" ht="21" x14ac:dyDescent="0.2">
      <c r="A172" s="24" t="s">
        <v>511</v>
      </c>
      <c r="B172" s="25" t="s">
        <v>512</v>
      </c>
      <c r="C172" s="25" t="s">
        <v>513</v>
      </c>
      <c r="D172" s="25" t="s">
        <v>164</v>
      </c>
      <c r="E172" s="26">
        <v>650.40000000000009</v>
      </c>
      <c r="F172" s="26"/>
      <c r="G172" s="58">
        <f t="shared" si="2"/>
        <v>0</v>
      </c>
    </row>
    <row r="173" spans="1:7" x14ac:dyDescent="0.2">
      <c r="A173" s="24" t="s">
        <v>514</v>
      </c>
      <c r="B173" s="25" t="s">
        <v>515</v>
      </c>
      <c r="C173" s="25" t="s">
        <v>516</v>
      </c>
      <c r="D173" s="25" t="s">
        <v>164</v>
      </c>
      <c r="E173" s="26">
        <v>650.40000000000009</v>
      </c>
      <c r="F173" s="26"/>
      <c r="G173" s="58">
        <f t="shared" si="2"/>
        <v>0</v>
      </c>
    </row>
    <row r="174" spans="1:7" x14ac:dyDescent="0.2">
      <c r="A174" s="24" t="s">
        <v>517</v>
      </c>
      <c r="B174" s="25" t="s">
        <v>518</v>
      </c>
      <c r="C174" s="25" t="s">
        <v>519</v>
      </c>
      <c r="D174" s="25" t="s">
        <v>135</v>
      </c>
      <c r="E174" s="26">
        <v>106</v>
      </c>
      <c r="F174" s="26"/>
      <c r="G174" s="58">
        <f t="shared" si="2"/>
        <v>0</v>
      </c>
    </row>
    <row r="175" spans="1:7" x14ac:dyDescent="0.2">
      <c r="A175" s="24" t="s">
        <v>520</v>
      </c>
      <c r="B175" s="25" t="s">
        <v>521</v>
      </c>
      <c r="C175" s="25" t="s">
        <v>522</v>
      </c>
      <c r="D175" s="25" t="s">
        <v>135</v>
      </c>
      <c r="E175" s="26">
        <v>770</v>
      </c>
      <c r="F175" s="26"/>
      <c r="G175" s="58">
        <f t="shared" si="2"/>
        <v>0</v>
      </c>
    </row>
    <row r="176" spans="1:7" x14ac:dyDescent="0.2">
      <c r="A176" s="24" t="s">
        <v>523</v>
      </c>
      <c r="B176" s="25" t="s">
        <v>524</v>
      </c>
      <c r="C176" s="25" t="s">
        <v>525</v>
      </c>
      <c r="D176" s="25" t="s">
        <v>135</v>
      </c>
      <c r="E176" s="26">
        <v>49</v>
      </c>
      <c r="F176" s="26"/>
      <c r="G176" s="58">
        <f t="shared" si="2"/>
        <v>0</v>
      </c>
    </row>
    <row r="177" spans="1:7" ht="31.5" x14ac:dyDescent="0.2">
      <c r="A177" s="24" t="s">
        <v>526</v>
      </c>
      <c r="B177" s="25" t="s">
        <v>116</v>
      </c>
      <c r="C177" s="25" t="s">
        <v>527</v>
      </c>
      <c r="D177" s="25" t="s">
        <v>135</v>
      </c>
      <c r="E177" s="26">
        <v>925</v>
      </c>
      <c r="F177" s="26"/>
      <c r="G177" s="58">
        <f t="shared" si="2"/>
        <v>0</v>
      </c>
    </row>
    <row r="178" spans="1:7" x14ac:dyDescent="0.2">
      <c r="A178" s="21" t="s">
        <v>528</v>
      </c>
      <c r="B178" s="22" t="s">
        <v>118</v>
      </c>
      <c r="C178" s="22" t="s">
        <v>529</v>
      </c>
      <c r="D178" s="23" t="s">
        <v>116</v>
      </c>
      <c r="E178" s="23" t="s">
        <v>116</v>
      </c>
      <c r="F178" s="23"/>
      <c r="G178" s="58"/>
    </row>
    <row r="179" spans="1:7" ht="21" x14ac:dyDescent="0.2">
      <c r="A179" s="24" t="s">
        <v>530</v>
      </c>
      <c r="B179" s="25" t="s">
        <v>531</v>
      </c>
      <c r="C179" s="25" t="s">
        <v>532</v>
      </c>
      <c r="D179" s="25" t="s">
        <v>164</v>
      </c>
      <c r="E179" s="26">
        <v>82.800000000000011</v>
      </c>
      <c r="F179" s="26"/>
      <c r="G179" s="58">
        <f t="shared" si="2"/>
        <v>0</v>
      </c>
    </row>
    <row r="180" spans="1:7" x14ac:dyDescent="0.2">
      <c r="A180" s="24" t="s">
        <v>533</v>
      </c>
      <c r="B180" s="25" t="s">
        <v>534</v>
      </c>
      <c r="C180" s="25" t="s">
        <v>535</v>
      </c>
      <c r="D180" s="25" t="s">
        <v>131</v>
      </c>
      <c r="E180" s="26">
        <v>138</v>
      </c>
      <c r="F180" s="26"/>
      <c r="G180" s="58">
        <f t="shared" si="2"/>
        <v>0</v>
      </c>
    </row>
    <row r="181" spans="1:7" x14ac:dyDescent="0.2">
      <c r="A181" s="24" t="s">
        <v>536</v>
      </c>
      <c r="B181" s="25" t="s">
        <v>537</v>
      </c>
      <c r="C181" s="25" t="s">
        <v>538</v>
      </c>
      <c r="D181" s="25" t="s">
        <v>135</v>
      </c>
      <c r="E181" s="26">
        <v>230</v>
      </c>
      <c r="F181" s="26"/>
      <c r="G181" s="58">
        <f t="shared" si="2"/>
        <v>0</v>
      </c>
    </row>
    <row r="182" spans="1:7" ht="21" x14ac:dyDescent="0.2">
      <c r="A182" s="24" t="s">
        <v>539</v>
      </c>
      <c r="B182" s="25" t="s">
        <v>257</v>
      </c>
      <c r="C182" s="25" t="s">
        <v>540</v>
      </c>
      <c r="D182" s="25" t="s">
        <v>164</v>
      </c>
      <c r="E182" s="26">
        <v>82.800000000000011</v>
      </c>
      <c r="F182" s="26"/>
      <c r="G182" s="58">
        <f t="shared" si="2"/>
        <v>0</v>
      </c>
    </row>
    <row r="183" spans="1:7" ht="31.5" x14ac:dyDescent="0.2">
      <c r="A183" s="24" t="s">
        <v>541</v>
      </c>
      <c r="B183" s="25" t="s">
        <v>542</v>
      </c>
      <c r="C183" s="25" t="s">
        <v>543</v>
      </c>
      <c r="D183" s="25" t="s">
        <v>164</v>
      </c>
      <c r="E183" s="26">
        <v>82.800000000000011</v>
      </c>
      <c r="F183" s="26"/>
      <c r="G183" s="58">
        <f t="shared" si="2"/>
        <v>0</v>
      </c>
    </row>
    <row r="184" spans="1:7" ht="21" x14ac:dyDescent="0.2">
      <c r="A184" s="24" t="s">
        <v>544</v>
      </c>
      <c r="B184" s="25" t="s">
        <v>468</v>
      </c>
      <c r="C184" s="25" t="s">
        <v>545</v>
      </c>
      <c r="D184" s="25" t="s">
        <v>164</v>
      </c>
      <c r="E184" s="26">
        <v>58.900000000000006</v>
      </c>
      <c r="F184" s="26"/>
      <c r="G184" s="58">
        <f t="shared" si="2"/>
        <v>0</v>
      </c>
    </row>
    <row r="185" spans="1:7" ht="25.5" x14ac:dyDescent="0.2">
      <c r="A185" s="21" t="s">
        <v>546</v>
      </c>
      <c r="B185" s="22" t="s">
        <v>118</v>
      </c>
      <c r="C185" s="22" t="s">
        <v>547</v>
      </c>
      <c r="D185" s="23" t="s">
        <v>116</v>
      </c>
      <c r="E185" s="23" t="s">
        <v>116</v>
      </c>
      <c r="F185" s="23"/>
      <c r="G185" s="58"/>
    </row>
    <row r="186" spans="1:7" ht="21" x14ac:dyDescent="0.2">
      <c r="A186" s="24" t="s">
        <v>548</v>
      </c>
      <c r="B186" s="25" t="s">
        <v>549</v>
      </c>
      <c r="C186" s="25" t="s">
        <v>550</v>
      </c>
      <c r="D186" s="25" t="s">
        <v>164</v>
      </c>
      <c r="E186" s="26">
        <v>7.5</v>
      </c>
      <c r="F186" s="26"/>
      <c r="G186" s="58">
        <f t="shared" si="2"/>
        <v>0</v>
      </c>
    </row>
    <row r="187" spans="1:7" ht="21" x14ac:dyDescent="0.2">
      <c r="A187" s="24" t="s">
        <v>551</v>
      </c>
      <c r="B187" s="25" t="s">
        <v>531</v>
      </c>
      <c r="C187" s="25" t="s">
        <v>532</v>
      </c>
      <c r="D187" s="25" t="s">
        <v>164</v>
      </c>
      <c r="E187" s="26">
        <v>7.5</v>
      </c>
      <c r="F187" s="26"/>
      <c r="G187" s="58">
        <f t="shared" si="2"/>
        <v>0</v>
      </c>
    </row>
    <row r="188" spans="1:7" ht="31.5" x14ac:dyDescent="0.2">
      <c r="A188" s="24" t="s">
        <v>552</v>
      </c>
      <c r="B188" s="25" t="s">
        <v>553</v>
      </c>
      <c r="C188" s="25" t="s">
        <v>554</v>
      </c>
      <c r="D188" s="25" t="s">
        <v>135</v>
      </c>
      <c r="E188" s="26">
        <v>15</v>
      </c>
      <c r="F188" s="26"/>
      <c r="G188" s="58">
        <f t="shared" si="2"/>
        <v>0</v>
      </c>
    </row>
    <row r="189" spans="1:7" x14ac:dyDescent="0.2">
      <c r="A189" s="24" t="s">
        <v>555</v>
      </c>
      <c r="B189" s="25" t="s">
        <v>465</v>
      </c>
      <c r="C189" s="25" t="s">
        <v>556</v>
      </c>
      <c r="D189" s="25" t="s">
        <v>131</v>
      </c>
      <c r="E189" s="26">
        <v>7.5</v>
      </c>
      <c r="F189" s="26"/>
      <c r="G189" s="58">
        <f t="shared" si="2"/>
        <v>0</v>
      </c>
    </row>
    <row r="190" spans="1:7" x14ac:dyDescent="0.2">
      <c r="A190" s="24" t="s">
        <v>557</v>
      </c>
      <c r="B190" s="25" t="s">
        <v>465</v>
      </c>
      <c r="C190" s="25" t="s">
        <v>558</v>
      </c>
      <c r="D190" s="25" t="s">
        <v>131</v>
      </c>
      <c r="E190" s="26">
        <v>7.5</v>
      </c>
      <c r="F190" s="26"/>
      <c r="G190" s="58">
        <f t="shared" si="2"/>
        <v>0</v>
      </c>
    </row>
    <row r="191" spans="1:7" x14ac:dyDescent="0.2">
      <c r="A191" s="24" t="s">
        <v>559</v>
      </c>
      <c r="B191" s="25" t="s">
        <v>560</v>
      </c>
      <c r="C191" s="25" t="s">
        <v>561</v>
      </c>
      <c r="D191" s="25" t="s">
        <v>171</v>
      </c>
      <c r="E191" s="26">
        <v>2</v>
      </c>
      <c r="F191" s="26"/>
      <c r="G191" s="58">
        <f t="shared" si="2"/>
        <v>0</v>
      </c>
    </row>
    <row r="192" spans="1:7" x14ac:dyDescent="0.2">
      <c r="A192" s="24" t="s">
        <v>562</v>
      </c>
      <c r="B192" s="25" t="s">
        <v>563</v>
      </c>
      <c r="C192" s="25" t="s">
        <v>564</v>
      </c>
      <c r="D192" s="25" t="s">
        <v>565</v>
      </c>
      <c r="E192" s="26">
        <v>2</v>
      </c>
      <c r="F192" s="26"/>
      <c r="G192" s="58">
        <f t="shared" si="2"/>
        <v>0</v>
      </c>
    </row>
    <row r="193" spans="1:7" x14ac:dyDescent="0.2">
      <c r="A193" s="24" t="s">
        <v>566</v>
      </c>
      <c r="B193" s="25" t="s">
        <v>567</v>
      </c>
      <c r="C193" s="25" t="s">
        <v>568</v>
      </c>
      <c r="D193" s="25" t="s">
        <v>135</v>
      </c>
      <c r="E193" s="26">
        <v>15</v>
      </c>
      <c r="F193" s="26"/>
      <c r="G193" s="58">
        <f t="shared" si="2"/>
        <v>0</v>
      </c>
    </row>
    <row r="194" spans="1:7" x14ac:dyDescent="0.2">
      <c r="A194" s="24" t="s">
        <v>569</v>
      </c>
      <c r="B194" s="25" t="s">
        <v>125</v>
      </c>
      <c r="C194" s="25" t="s">
        <v>570</v>
      </c>
      <c r="D194" s="25" t="s">
        <v>171</v>
      </c>
      <c r="E194" s="26">
        <v>1</v>
      </c>
      <c r="F194" s="26"/>
      <c r="G194" s="58">
        <f t="shared" si="2"/>
        <v>0</v>
      </c>
    </row>
    <row r="195" spans="1:7" x14ac:dyDescent="0.2">
      <c r="A195" s="24" t="s">
        <v>571</v>
      </c>
      <c r="B195" s="25" t="s">
        <v>572</v>
      </c>
      <c r="C195" s="25" t="s">
        <v>573</v>
      </c>
      <c r="D195" s="25" t="s">
        <v>135</v>
      </c>
      <c r="E195" s="26">
        <v>15</v>
      </c>
      <c r="F195" s="26"/>
      <c r="G195" s="58">
        <f t="shared" si="2"/>
        <v>0</v>
      </c>
    </row>
    <row r="196" spans="1:7" ht="21" x14ac:dyDescent="0.2">
      <c r="A196" s="24" t="s">
        <v>574</v>
      </c>
      <c r="B196" s="25" t="s">
        <v>575</v>
      </c>
      <c r="C196" s="25" t="s">
        <v>576</v>
      </c>
      <c r="D196" s="25" t="s">
        <v>135</v>
      </c>
      <c r="E196" s="26">
        <v>15</v>
      </c>
      <c r="F196" s="26"/>
      <c r="G196" s="58">
        <f t="shared" si="2"/>
        <v>0</v>
      </c>
    </row>
    <row r="197" spans="1:7" ht="42" x14ac:dyDescent="0.2">
      <c r="A197" s="24" t="s">
        <v>577</v>
      </c>
      <c r="B197" s="25" t="s">
        <v>578</v>
      </c>
      <c r="C197" s="25" t="s">
        <v>579</v>
      </c>
      <c r="D197" s="25" t="s">
        <v>164</v>
      </c>
      <c r="E197" s="26">
        <v>7.5</v>
      </c>
      <c r="F197" s="26"/>
      <c r="G197" s="58">
        <f t="shared" si="2"/>
        <v>0</v>
      </c>
    </row>
    <row r="198" spans="1:7" ht="42" x14ac:dyDescent="0.2">
      <c r="A198" s="24" t="s">
        <v>580</v>
      </c>
      <c r="B198" s="25" t="s">
        <v>581</v>
      </c>
      <c r="C198" s="25" t="s">
        <v>582</v>
      </c>
      <c r="D198" s="25" t="s">
        <v>164</v>
      </c>
      <c r="E198" s="26">
        <v>7.5</v>
      </c>
      <c r="F198" s="26"/>
      <c r="G198" s="58">
        <f t="shared" si="2"/>
        <v>0</v>
      </c>
    </row>
    <row r="199" spans="1:7" x14ac:dyDescent="0.2">
      <c r="A199" s="24" t="s">
        <v>583</v>
      </c>
      <c r="B199" s="25" t="s">
        <v>584</v>
      </c>
      <c r="C199" s="25" t="s">
        <v>585</v>
      </c>
      <c r="D199" s="25" t="s">
        <v>171</v>
      </c>
      <c r="E199" s="26">
        <v>1</v>
      </c>
      <c r="F199" s="26"/>
      <c r="G199" s="58">
        <f t="shared" ref="G199:G262" si="3">ROUND((E199*F199),2)</f>
        <v>0</v>
      </c>
    </row>
    <row r="200" spans="1:7" x14ac:dyDescent="0.2">
      <c r="A200" s="24" t="s">
        <v>586</v>
      </c>
      <c r="B200" s="25" t="s">
        <v>584</v>
      </c>
      <c r="C200" s="25" t="s">
        <v>587</v>
      </c>
      <c r="D200" s="25" t="s">
        <v>171</v>
      </c>
      <c r="E200" s="26">
        <v>1</v>
      </c>
      <c r="F200" s="26"/>
      <c r="G200" s="58">
        <f t="shared" si="3"/>
        <v>0</v>
      </c>
    </row>
    <row r="201" spans="1:7" ht="25.5" x14ac:dyDescent="0.2">
      <c r="A201" s="21" t="s">
        <v>588</v>
      </c>
      <c r="B201" s="22" t="s">
        <v>118</v>
      </c>
      <c r="C201" s="22" t="s">
        <v>589</v>
      </c>
      <c r="D201" s="23" t="s">
        <v>116</v>
      </c>
      <c r="E201" s="23" t="s">
        <v>116</v>
      </c>
      <c r="F201" s="23"/>
      <c r="G201" s="58"/>
    </row>
    <row r="202" spans="1:7" ht="21" x14ac:dyDescent="0.2">
      <c r="A202" s="24" t="s">
        <v>590</v>
      </c>
      <c r="B202" s="25" t="s">
        <v>591</v>
      </c>
      <c r="C202" s="25" t="s">
        <v>592</v>
      </c>
      <c r="D202" s="25" t="s">
        <v>127</v>
      </c>
      <c r="E202" s="26">
        <v>1</v>
      </c>
      <c r="F202" s="26"/>
      <c r="G202" s="58">
        <f t="shared" si="3"/>
        <v>0</v>
      </c>
    </row>
    <row r="203" spans="1:7" x14ac:dyDescent="0.2">
      <c r="A203" s="24" t="s">
        <v>593</v>
      </c>
      <c r="B203" s="25" t="s">
        <v>594</v>
      </c>
      <c r="C203" s="25" t="s">
        <v>595</v>
      </c>
      <c r="D203" s="25" t="s">
        <v>127</v>
      </c>
      <c r="E203" s="26">
        <v>1</v>
      </c>
      <c r="F203" s="26"/>
      <c r="G203" s="58">
        <f t="shared" si="3"/>
        <v>0</v>
      </c>
    </row>
    <row r="204" spans="1:7" x14ac:dyDescent="0.2">
      <c r="A204" s="21" t="s">
        <v>596</v>
      </c>
      <c r="B204" s="22" t="s">
        <v>118</v>
      </c>
      <c r="C204" s="22" t="s">
        <v>597</v>
      </c>
      <c r="D204" s="23" t="s">
        <v>116</v>
      </c>
      <c r="E204" s="23" t="s">
        <v>116</v>
      </c>
      <c r="F204" s="23"/>
      <c r="G204" s="58"/>
    </row>
    <row r="205" spans="1:7" ht="42" x14ac:dyDescent="0.2">
      <c r="A205" s="24" t="s">
        <v>598</v>
      </c>
      <c r="B205" s="25" t="s">
        <v>599</v>
      </c>
      <c r="C205" s="25" t="s">
        <v>600</v>
      </c>
      <c r="D205" s="25" t="s">
        <v>127</v>
      </c>
      <c r="E205" s="26">
        <v>2</v>
      </c>
      <c r="F205" s="26"/>
      <c r="G205" s="58">
        <f t="shared" si="3"/>
        <v>0</v>
      </c>
    </row>
    <row r="206" spans="1:7" x14ac:dyDescent="0.2">
      <c r="A206" s="24" t="s">
        <v>601</v>
      </c>
      <c r="B206" s="25" t="s">
        <v>125</v>
      </c>
      <c r="C206" s="25" t="s">
        <v>602</v>
      </c>
      <c r="D206" s="25" t="s">
        <v>127</v>
      </c>
      <c r="E206" s="26">
        <v>6</v>
      </c>
      <c r="F206" s="26"/>
      <c r="G206" s="58">
        <f t="shared" si="3"/>
        <v>0</v>
      </c>
    </row>
    <row r="207" spans="1:7" ht="21" x14ac:dyDescent="0.2">
      <c r="A207" s="24" t="s">
        <v>603</v>
      </c>
      <c r="B207" s="25" t="s">
        <v>125</v>
      </c>
      <c r="C207" s="25" t="s">
        <v>604</v>
      </c>
      <c r="D207" s="25" t="s">
        <v>127</v>
      </c>
      <c r="E207" s="26">
        <v>2</v>
      </c>
      <c r="F207" s="26"/>
      <c r="G207" s="58">
        <f t="shared" si="3"/>
        <v>0</v>
      </c>
    </row>
    <row r="208" spans="1:7" x14ac:dyDescent="0.2">
      <c r="A208" s="21" t="s">
        <v>605</v>
      </c>
      <c r="B208" s="22" t="s">
        <v>118</v>
      </c>
      <c r="C208" s="22" t="s">
        <v>606</v>
      </c>
      <c r="D208" s="23" t="s">
        <v>116</v>
      </c>
      <c r="E208" s="23" t="s">
        <v>116</v>
      </c>
      <c r="F208" s="23"/>
      <c r="G208" s="58"/>
    </row>
    <row r="209" spans="1:7" ht="21" x14ac:dyDescent="0.2">
      <c r="A209" s="24" t="s">
        <v>607</v>
      </c>
      <c r="B209" s="25" t="s">
        <v>608</v>
      </c>
      <c r="C209" s="25" t="s">
        <v>609</v>
      </c>
      <c r="D209" s="25" t="s">
        <v>127</v>
      </c>
      <c r="E209" s="26">
        <v>34</v>
      </c>
      <c r="F209" s="26"/>
      <c r="G209" s="58">
        <f t="shared" si="3"/>
        <v>0</v>
      </c>
    </row>
    <row r="210" spans="1:7" x14ac:dyDescent="0.2">
      <c r="A210" s="24" t="s">
        <v>610</v>
      </c>
      <c r="B210" s="25" t="s">
        <v>611</v>
      </c>
      <c r="C210" s="25" t="s">
        <v>612</v>
      </c>
      <c r="D210" s="25" t="s">
        <v>127</v>
      </c>
      <c r="E210" s="26">
        <v>28</v>
      </c>
      <c r="F210" s="26"/>
      <c r="G210" s="58">
        <f t="shared" si="3"/>
        <v>0</v>
      </c>
    </row>
    <row r="211" spans="1:7" x14ac:dyDescent="0.2">
      <c r="A211" s="24" t="s">
        <v>613</v>
      </c>
      <c r="B211" s="25" t="s">
        <v>611</v>
      </c>
      <c r="C211" s="25" t="s">
        <v>614</v>
      </c>
      <c r="D211" s="25" t="s">
        <v>127</v>
      </c>
      <c r="E211" s="26">
        <v>16</v>
      </c>
      <c r="F211" s="26"/>
      <c r="G211" s="58">
        <f t="shared" si="3"/>
        <v>0</v>
      </c>
    </row>
    <row r="212" spans="1:7" x14ac:dyDescent="0.2">
      <c r="A212" s="24" t="s">
        <v>615</v>
      </c>
      <c r="B212" s="25" t="s">
        <v>611</v>
      </c>
      <c r="C212" s="25" t="s">
        <v>616</v>
      </c>
      <c r="D212" s="25" t="s">
        <v>127</v>
      </c>
      <c r="E212" s="26">
        <v>54</v>
      </c>
      <c r="F212" s="26"/>
      <c r="G212" s="58">
        <f t="shared" si="3"/>
        <v>0</v>
      </c>
    </row>
    <row r="213" spans="1:7" ht="31.5" x14ac:dyDescent="0.2">
      <c r="A213" s="24" t="s">
        <v>617</v>
      </c>
      <c r="B213" s="25" t="s">
        <v>618</v>
      </c>
      <c r="C213" s="25" t="s">
        <v>619</v>
      </c>
      <c r="D213" s="25" t="s">
        <v>127</v>
      </c>
      <c r="E213" s="26">
        <v>14</v>
      </c>
      <c r="F213" s="26"/>
      <c r="G213" s="58">
        <f t="shared" si="3"/>
        <v>0</v>
      </c>
    </row>
    <row r="214" spans="1:7" ht="31.5" x14ac:dyDescent="0.2">
      <c r="A214" s="24" t="s">
        <v>620</v>
      </c>
      <c r="B214" s="25" t="s">
        <v>621</v>
      </c>
      <c r="C214" s="25" t="s">
        <v>622</v>
      </c>
      <c r="D214" s="25" t="s">
        <v>127</v>
      </c>
      <c r="E214" s="26">
        <v>7</v>
      </c>
      <c r="F214" s="26"/>
      <c r="G214" s="58">
        <f t="shared" si="3"/>
        <v>0</v>
      </c>
    </row>
    <row r="215" spans="1:7" ht="31.5" x14ac:dyDescent="0.2">
      <c r="A215" s="24" t="s">
        <v>623</v>
      </c>
      <c r="B215" s="25" t="s">
        <v>621</v>
      </c>
      <c r="C215" s="25" t="s">
        <v>624</v>
      </c>
      <c r="D215" s="25" t="s">
        <v>127</v>
      </c>
      <c r="E215" s="26">
        <v>7</v>
      </c>
      <c r="F215" s="26"/>
      <c r="G215" s="58">
        <f t="shared" si="3"/>
        <v>0</v>
      </c>
    </row>
    <row r="216" spans="1:7" ht="31.5" x14ac:dyDescent="0.2">
      <c r="A216" s="24" t="s">
        <v>625</v>
      </c>
      <c r="B216" s="25" t="s">
        <v>621</v>
      </c>
      <c r="C216" s="25" t="s">
        <v>626</v>
      </c>
      <c r="D216" s="25" t="s">
        <v>127</v>
      </c>
      <c r="E216" s="26">
        <v>2</v>
      </c>
      <c r="F216" s="26"/>
      <c r="G216" s="58">
        <f t="shared" si="3"/>
        <v>0</v>
      </c>
    </row>
    <row r="217" spans="1:7" ht="31.5" x14ac:dyDescent="0.2">
      <c r="A217" s="24" t="s">
        <v>627</v>
      </c>
      <c r="B217" s="25" t="s">
        <v>621</v>
      </c>
      <c r="C217" s="25" t="s">
        <v>628</v>
      </c>
      <c r="D217" s="25" t="s">
        <v>127</v>
      </c>
      <c r="E217" s="26">
        <v>14</v>
      </c>
      <c r="F217" s="26"/>
      <c r="G217" s="58">
        <f t="shared" si="3"/>
        <v>0</v>
      </c>
    </row>
    <row r="218" spans="1:7" ht="31.5" x14ac:dyDescent="0.2">
      <c r="A218" s="24" t="s">
        <v>629</v>
      </c>
      <c r="B218" s="25" t="s">
        <v>621</v>
      </c>
      <c r="C218" s="25" t="s">
        <v>630</v>
      </c>
      <c r="D218" s="25" t="s">
        <v>127</v>
      </c>
      <c r="E218" s="26">
        <v>4</v>
      </c>
      <c r="F218" s="26"/>
      <c r="G218" s="58">
        <f t="shared" si="3"/>
        <v>0</v>
      </c>
    </row>
    <row r="219" spans="1:7" ht="31.5" x14ac:dyDescent="0.2">
      <c r="A219" s="24" t="s">
        <v>631</v>
      </c>
      <c r="B219" s="25" t="s">
        <v>621</v>
      </c>
      <c r="C219" s="25" t="s">
        <v>632</v>
      </c>
      <c r="D219" s="25" t="s">
        <v>127</v>
      </c>
      <c r="E219" s="26">
        <v>2</v>
      </c>
      <c r="F219" s="26"/>
      <c r="G219" s="58">
        <f t="shared" si="3"/>
        <v>0</v>
      </c>
    </row>
    <row r="220" spans="1:7" x14ac:dyDescent="0.2">
      <c r="A220" s="21" t="s">
        <v>633</v>
      </c>
      <c r="B220" s="22" t="s">
        <v>118</v>
      </c>
      <c r="C220" s="22" t="s">
        <v>634</v>
      </c>
      <c r="D220" s="23" t="s">
        <v>116</v>
      </c>
      <c r="E220" s="23" t="s">
        <v>116</v>
      </c>
      <c r="F220" s="23"/>
      <c r="G220" s="58"/>
    </row>
    <row r="221" spans="1:7" ht="21" x14ac:dyDescent="0.2">
      <c r="A221" s="24" t="s">
        <v>635</v>
      </c>
      <c r="B221" s="25" t="s">
        <v>636</v>
      </c>
      <c r="C221" s="25" t="s">
        <v>637</v>
      </c>
      <c r="D221" s="25" t="s">
        <v>131</v>
      </c>
      <c r="E221" s="26">
        <v>226</v>
      </c>
      <c r="F221" s="26"/>
      <c r="G221" s="58">
        <f t="shared" si="3"/>
        <v>0</v>
      </c>
    </row>
    <row r="222" spans="1:7" ht="21" x14ac:dyDescent="0.2">
      <c r="A222" s="24" t="s">
        <v>638</v>
      </c>
      <c r="B222" s="25" t="s">
        <v>639</v>
      </c>
      <c r="C222" s="25" t="s">
        <v>640</v>
      </c>
      <c r="D222" s="25" t="s">
        <v>131</v>
      </c>
      <c r="E222" s="26">
        <v>28</v>
      </c>
      <c r="F222" s="26"/>
      <c r="G222" s="58">
        <f t="shared" si="3"/>
        <v>0</v>
      </c>
    </row>
    <row r="223" spans="1:7" x14ac:dyDescent="0.2">
      <c r="A223" s="21" t="s">
        <v>641</v>
      </c>
      <c r="B223" s="22" t="s">
        <v>118</v>
      </c>
      <c r="C223" s="22" t="s">
        <v>642</v>
      </c>
      <c r="D223" s="23" t="s">
        <v>116</v>
      </c>
      <c r="E223" s="23" t="s">
        <v>116</v>
      </c>
      <c r="F223" s="23"/>
      <c r="G223" s="58"/>
    </row>
    <row r="224" spans="1:7" ht="21" x14ac:dyDescent="0.2">
      <c r="A224" s="24" t="s">
        <v>643</v>
      </c>
      <c r="B224" s="25" t="s">
        <v>644</v>
      </c>
      <c r="C224" s="25" t="s">
        <v>645</v>
      </c>
      <c r="D224" s="25" t="s">
        <v>646</v>
      </c>
      <c r="E224" s="26">
        <v>410</v>
      </c>
      <c r="F224" s="26"/>
      <c r="G224" s="58">
        <f t="shared" si="3"/>
        <v>0</v>
      </c>
    </row>
    <row r="225" spans="1:7" x14ac:dyDescent="0.2">
      <c r="A225" s="24" t="s">
        <v>647</v>
      </c>
      <c r="B225" s="25" t="s">
        <v>648</v>
      </c>
      <c r="C225" s="25" t="s">
        <v>649</v>
      </c>
      <c r="D225" s="25" t="s">
        <v>127</v>
      </c>
      <c r="E225" s="26">
        <v>2</v>
      </c>
      <c r="F225" s="26"/>
      <c r="G225" s="58">
        <f t="shared" si="3"/>
        <v>0</v>
      </c>
    </row>
    <row r="226" spans="1:7" ht="31.5" x14ac:dyDescent="0.2">
      <c r="A226" s="24" t="s">
        <v>650</v>
      </c>
      <c r="B226" s="25" t="s">
        <v>621</v>
      </c>
      <c r="C226" s="25" t="s">
        <v>651</v>
      </c>
      <c r="D226" s="25" t="s">
        <v>127</v>
      </c>
      <c r="E226" s="26">
        <v>1</v>
      </c>
      <c r="F226" s="26"/>
      <c r="G226" s="58">
        <f t="shared" si="3"/>
        <v>0</v>
      </c>
    </row>
    <row r="227" spans="1:7" ht="31.5" x14ac:dyDescent="0.2">
      <c r="A227" s="24" t="s">
        <v>652</v>
      </c>
      <c r="B227" s="25" t="s">
        <v>125</v>
      </c>
      <c r="C227" s="25" t="s">
        <v>653</v>
      </c>
      <c r="D227" s="25" t="s">
        <v>127</v>
      </c>
      <c r="E227" s="26">
        <v>2</v>
      </c>
      <c r="F227" s="26"/>
      <c r="G227" s="58">
        <f t="shared" si="3"/>
        <v>0</v>
      </c>
    </row>
    <row r="228" spans="1:7" x14ac:dyDescent="0.2">
      <c r="A228" s="21" t="s">
        <v>654</v>
      </c>
      <c r="B228" s="22" t="s">
        <v>118</v>
      </c>
      <c r="C228" s="22" t="s">
        <v>655</v>
      </c>
      <c r="D228" s="23" t="s">
        <v>116</v>
      </c>
      <c r="E228" s="23" t="s">
        <v>116</v>
      </c>
      <c r="F228" s="23"/>
      <c r="G228" s="58"/>
    </row>
    <row r="229" spans="1:7" ht="31.5" x14ac:dyDescent="0.2">
      <c r="A229" s="24" t="s">
        <v>656</v>
      </c>
      <c r="B229" s="25" t="s">
        <v>125</v>
      </c>
      <c r="C229" s="25" t="s">
        <v>657</v>
      </c>
      <c r="D229" s="25" t="s">
        <v>171</v>
      </c>
      <c r="E229" s="26">
        <v>1</v>
      </c>
      <c r="F229" s="26"/>
      <c r="G229" s="58">
        <f t="shared" si="3"/>
        <v>0</v>
      </c>
    </row>
    <row r="230" spans="1:7" x14ac:dyDescent="0.2">
      <c r="A230" s="21" t="s">
        <v>658</v>
      </c>
      <c r="B230" s="22" t="s">
        <v>118</v>
      </c>
      <c r="C230" s="22" t="s">
        <v>659</v>
      </c>
      <c r="D230" s="23" t="s">
        <v>116</v>
      </c>
      <c r="E230" s="23" t="s">
        <v>116</v>
      </c>
      <c r="F230" s="23"/>
      <c r="G230" s="58"/>
    </row>
    <row r="231" spans="1:7" x14ac:dyDescent="0.2">
      <c r="A231" s="24" t="s">
        <v>660</v>
      </c>
      <c r="B231" s="25" t="s">
        <v>125</v>
      </c>
      <c r="C231" s="25" t="s">
        <v>661</v>
      </c>
      <c r="D231" s="25" t="s">
        <v>127</v>
      </c>
      <c r="E231" s="26">
        <v>2</v>
      </c>
      <c r="F231" s="26"/>
      <c r="G231" s="58">
        <f t="shared" si="3"/>
        <v>0</v>
      </c>
    </row>
    <row r="232" spans="1:7" ht="21" x14ac:dyDescent="0.2">
      <c r="A232" s="24" t="s">
        <v>662</v>
      </c>
      <c r="B232" s="25" t="s">
        <v>663</v>
      </c>
      <c r="C232" s="25" t="s">
        <v>664</v>
      </c>
      <c r="D232" s="25" t="s">
        <v>131</v>
      </c>
      <c r="E232" s="26">
        <v>40</v>
      </c>
      <c r="F232" s="26"/>
      <c r="G232" s="58">
        <f t="shared" si="3"/>
        <v>0</v>
      </c>
    </row>
    <row r="233" spans="1:7" ht="31.5" x14ac:dyDescent="0.2">
      <c r="A233" s="24" t="s">
        <v>665</v>
      </c>
      <c r="B233" s="25" t="s">
        <v>509</v>
      </c>
      <c r="C233" s="25" t="s">
        <v>666</v>
      </c>
      <c r="D233" s="25" t="s">
        <v>164</v>
      </c>
      <c r="E233" s="26">
        <v>40</v>
      </c>
      <c r="F233" s="26"/>
      <c r="G233" s="58">
        <f t="shared" si="3"/>
        <v>0</v>
      </c>
    </row>
    <row r="234" spans="1:7" x14ac:dyDescent="0.2">
      <c r="A234" s="24" t="s">
        <v>667</v>
      </c>
      <c r="B234" s="25" t="s">
        <v>125</v>
      </c>
      <c r="C234" s="25" t="s">
        <v>668</v>
      </c>
      <c r="D234" s="25" t="s">
        <v>164</v>
      </c>
      <c r="E234" s="26">
        <v>40</v>
      </c>
      <c r="F234" s="26"/>
      <c r="G234" s="58">
        <f t="shared" si="3"/>
        <v>0</v>
      </c>
    </row>
    <row r="235" spans="1:7" ht="42" x14ac:dyDescent="0.2">
      <c r="A235" s="24" t="s">
        <v>669</v>
      </c>
      <c r="B235" s="25" t="s">
        <v>542</v>
      </c>
      <c r="C235" s="25" t="s">
        <v>670</v>
      </c>
      <c r="D235" s="25" t="s">
        <v>164</v>
      </c>
      <c r="E235" s="26">
        <v>40</v>
      </c>
      <c r="F235" s="26"/>
      <c r="G235" s="58">
        <f t="shared" si="3"/>
        <v>0</v>
      </c>
    </row>
    <row r="236" spans="1:7" x14ac:dyDescent="0.2">
      <c r="A236" s="24" t="s">
        <v>671</v>
      </c>
      <c r="B236" s="25" t="s">
        <v>672</v>
      </c>
      <c r="C236" s="25" t="s">
        <v>673</v>
      </c>
      <c r="D236" s="25" t="s">
        <v>164</v>
      </c>
      <c r="E236" s="26">
        <v>40</v>
      </c>
      <c r="F236" s="26"/>
      <c r="G236" s="58">
        <f t="shared" si="3"/>
        <v>0</v>
      </c>
    </row>
    <row r="237" spans="1:7" x14ac:dyDescent="0.2">
      <c r="A237" s="24" t="s">
        <v>674</v>
      </c>
      <c r="B237" s="25" t="s">
        <v>675</v>
      </c>
      <c r="C237" s="25" t="s">
        <v>676</v>
      </c>
      <c r="D237" s="25" t="s">
        <v>131</v>
      </c>
      <c r="E237" s="26">
        <v>800</v>
      </c>
      <c r="F237" s="26"/>
      <c r="G237" s="58">
        <f t="shared" si="3"/>
        <v>0</v>
      </c>
    </row>
    <row r="238" spans="1:7" ht="21" x14ac:dyDescent="0.2">
      <c r="A238" s="24" t="s">
        <v>677</v>
      </c>
      <c r="B238" s="25" t="s">
        <v>678</v>
      </c>
      <c r="C238" s="25" t="s">
        <v>679</v>
      </c>
      <c r="D238" s="25" t="s">
        <v>131</v>
      </c>
      <c r="E238" s="26">
        <v>800</v>
      </c>
      <c r="F238" s="26"/>
      <c r="G238" s="58">
        <f t="shared" si="3"/>
        <v>0</v>
      </c>
    </row>
    <row r="239" spans="1:7" x14ac:dyDescent="0.2">
      <c r="A239" s="21" t="s">
        <v>680</v>
      </c>
      <c r="B239" s="22" t="s">
        <v>114</v>
      </c>
      <c r="C239" s="22" t="s">
        <v>681</v>
      </c>
      <c r="D239" s="23" t="s">
        <v>116</v>
      </c>
      <c r="E239" s="23" t="s">
        <v>116</v>
      </c>
      <c r="F239" s="23"/>
      <c r="G239" s="58"/>
    </row>
    <row r="240" spans="1:7" x14ac:dyDescent="0.2">
      <c r="A240" s="21" t="s">
        <v>682</v>
      </c>
      <c r="B240" s="22" t="s">
        <v>118</v>
      </c>
      <c r="C240" s="22" t="s">
        <v>119</v>
      </c>
      <c r="D240" s="23" t="s">
        <v>116</v>
      </c>
      <c r="E240" s="23" t="s">
        <v>116</v>
      </c>
      <c r="F240" s="23"/>
      <c r="G240" s="58"/>
    </row>
    <row r="241" spans="1:7" ht="21" x14ac:dyDescent="0.2">
      <c r="A241" s="24" t="s">
        <v>683</v>
      </c>
      <c r="B241" s="25" t="s">
        <v>133</v>
      </c>
      <c r="C241" s="25" t="s">
        <v>134</v>
      </c>
      <c r="D241" s="25" t="s">
        <v>135</v>
      </c>
      <c r="E241" s="26">
        <v>6.5</v>
      </c>
      <c r="F241" s="26"/>
      <c r="G241" s="58">
        <f t="shared" si="3"/>
        <v>0</v>
      </c>
    </row>
    <row r="242" spans="1:7" ht="31.5" x14ac:dyDescent="0.2">
      <c r="A242" s="24" t="s">
        <v>684</v>
      </c>
      <c r="B242" s="25" t="s">
        <v>140</v>
      </c>
      <c r="C242" s="25" t="s">
        <v>141</v>
      </c>
      <c r="D242" s="25" t="s">
        <v>131</v>
      </c>
      <c r="E242" s="26">
        <v>12</v>
      </c>
      <c r="F242" s="26"/>
      <c r="G242" s="58">
        <f t="shared" si="3"/>
        <v>0</v>
      </c>
    </row>
    <row r="243" spans="1:7" ht="21" x14ac:dyDescent="0.2">
      <c r="A243" s="24" t="s">
        <v>685</v>
      </c>
      <c r="B243" s="25" t="s">
        <v>151</v>
      </c>
      <c r="C243" s="25" t="s">
        <v>152</v>
      </c>
      <c r="D243" s="25" t="s">
        <v>131</v>
      </c>
      <c r="E243" s="26">
        <v>12</v>
      </c>
      <c r="F243" s="26"/>
      <c r="G243" s="58">
        <f t="shared" si="3"/>
        <v>0</v>
      </c>
    </row>
    <row r="244" spans="1:7" ht="31.5" x14ac:dyDescent="0.2">
      <c r="A244" s="24" t="s">
        <v>686</v>
      </c>
      <c r="B244" s="25" t="s">
        <v>181</v>
      </c>
      <c r="C244" s="25" t="s">
        <v>182</v>
      </c>
      <c r="D244" s="25" t="s">
        <v>164</v>
      </c>
      <c r="E244" s="26">
        <v>4</v>
      </c>
      <c r="F244" s="26"/>
      <c r="G244" s="58">
        <f t="shared" si="3"/>
        <v>0</v>
      </c>
    </row>
    <row r="245" spans="1:7" x14ac:dyDescent="0.2">
      <c r="A245" s="21" t="s">
        <v>687</v>
      </c>
      <c r="B245" s="22" t="s">
        <v>118</v>
      </c>
      <c r="C245" s="22" t="s">
        <v>252</v>
      </c>
      <c r="D245" s="23" t="s">
        <v>116</v>
      </c>
      <c r="E245" s="23" t="s">
        <v>116</v>
      </c>
      <c r="F245" s="23"/>
      <c r="G245" s="58"/>
    </row>
    <row r="246" spans="1:7" ht="31.5" x14ac:dyDescent="0.2">
      <c r="A246" s="24" t="s">
        <v>688</v>
      </c>
      <c r="B246" s="25" t="s">
        <v>254</v>
      </c>
      <c r="C246" s="25" t="s">
        <v>255</v>
      </c>
      <c r="D246" s="25" t="s">
        <v>164</v>
      </c>
      <c r="E246" s="26">
        <v>6.48</v>
      </c>
      <c r="F246" s="26"/>
      <c r="G246" s="58">
        <f t="shared" si="3"/>
        <v>0</v>
      </c>
    </row>
    <row r="247" spans="1:7" ht="21" x14ac:dyDescent="0.2">
      <c r="A247" s="24" t="s">
        <v>689</v>
      </c>
      <c r="B247" s="25" t="s">
        <v>257</v>
      </c>
      <c r="C247" s="25" t="s">
        <v>258</v>
      </c>
      <c r="D247" s="25" t="s">
        <v>164</v>
      </c>
      <c r="E247" s="26">
        <v>0.72</v>
      </c>
      <c r="F247" s="26"/>
      <c r="G247" s="58">
        <f t="shared" si="3"/>
        <v>0</v>
      </c>
    </row>
    <row r="248" spans="1:7" ht="21" x14ac:dyDescent="0.2">
      <c r="A248" s="24" t="s">
        <v>690</v>
      </c>
      <c r="B248" s="25" t="s">
        <v>266</v>
      </c>
      <c r="C248" s="25" t="s">
        <v>267</v>
      </c>
      <c r="D248" s="25" t="s">
        <v>164</v>
      </c>
      <c r="E248" s="26">
        <v>7.2</v>
      </c>
      <c r="F248" s="26"/>
      <c r="G248" s="58">
        <f t="shared" si="3"/>
        <v>0</v>
      </c>
    </row>
    <row r="249" spans="1:7" x14ac:dyDescent="0.2">
      <c r="A249" s="21" t="s">
        <v>691</v>
      </c>
      <c r="B249" s="22" t="s">
        <v>118</v>
      </c>
      <c r="C249" s="22" t="s">
        <v>312</v>
      </c>
      <c r="D249" s="23" t="s">
        <v>116</v>
      </c>
      <c r="E249" s="23" t="s">
        <v>116</v>
      </c>
      <c r="F249" s="23"/>
      <c r="G249" s="58"/>
    </row>
    <row r="250" spans="1:7" ht="21" x14ac:dyDescent="0.2">
      <c r="A250" s="24" t="s">
        <v>692</v>
      </c>
      <c r="B250" s="25" t="s">
        <v>282</v>
      </c>
      <c r="C250" s="25" t="s">
        <v>283</v>
      </c>
      <c r="D250" s="25" t="s">
        <v>131</v>
      </c>
      <c r="E250" s="26">
        <v>16</v>
      </c>
      <c r="F250" s="26"/>
      <c r="G250" s="58">
        <f t="shared" si="3"/>
        <v>0</v>
      </c>
    </row>
    <row r="251" spans="1:7" ht="31.5" x14ac:dyDescent="0.2">
      <c r="A251" s="24" t="s">
        <v>693</v>
      </c>
      <c r="B251" s="25" t="s">
        <v>289</v>
      </c>
      <c r="C251" s="25" t="s">
        <v>315</v>
      </c>
      <c r="D251" s="25" t="s">
        <v>131</v>
      </c>
      <c r="E251" s="26">
        <v>16</v>
      </c>
      <c r="F251" s="26"/>
      <c r="G251" s="58">
        <f t="shared" si="3"/>
        <v>0</v>
      </c>
    </row>
    <row r="252" spans="1:7" ht="31.5" x14ac:dyDescent="0.2">
      <c r="A252" s="24" t="s">
        <v>694</v>
      </c>
      <c r="B252" s="25" t="s">
        <v>289</v>
      </c>
      <c r="C252" s="25" t="s">
        <v>317</v>
      </c>
      <c r="D252" s="25" t="s">
        <v>131</v>
      </c>
      <c r="E252" s="26">
        <v>16</v>
      </c>
      <c r="F252" s="26"/>
      <c r="G252" s="58">
        <f t="shared" si="3"/>
        <v>0</v>
      </c>
    </row>
    <row r="253" spans="1:7" x14ac:dyDescent="0.2">
      <c r="A253" s="24" t="s">
        <v>695</v>
      </c>
      <c r="B253" s="25" t="s">
        <v>292</v>
      </c>
      <c r="C253" s="25" t="s">
        <v>293</v>
      </c>
      <c r="D253" s="25" t="s">
        <v>131</v>
      </c>
      <c r="E253" s="26">
        <v>16</v>
      </c>
      <c r="F253" s="26"/>
      <c r="G253" s="58">
        <f t="shared" si="3"/>
        <v>0</v>
      </c>
    </row>
    <row r="254" spans="1:7" ht="21" x14ac:dyDescent="0.2">
      <c r="A254" s="24" t="s">
        <v>696</v>
      </c>
      <c r="B254" s="25" t="s">
        <v>295</v>
      </c>
      <c r="C254" s="25" t="s">
        <v>296</v>
      </c>
      <c r="D254" s="25" t="s">
        <v>131</v>
      </c>
      <c r="E254" s="26">
        <v>16</v>
      </c>
      <c r="F254" s="26"/>
      <c r="G254" s="58">
        <f t="shared" si="3"/>
        <v>0</v>
      </c>
    </row>
    <row r="255" spans="1:7" x14ac:dyDescent="0.2">
      <c r="A255" s="24" t="s">
        <v>697</v>
      </c>
      <c r="B255" s="25" t="s">
        <v>298</v>
      </c>
      <c r="C255" s="25" t="s">
        <v>299</v>
      </c>
      <c r="D255" s="25" t="s">
        <v>131</v>
      </c>
      <c r="E255" s="26">
        <v>14</v>
      </c>
      <c r="F255" s="26"/>
      <c r="G255" s="58">
        <f t="shared" si="3"/>
        <v>0</v>
      </c>
    </row>
    <row r="256" spans="1:7" ht="31.5" x14ac:dyDescent="0.2">
      <c r="A256" s="24" t="s">
        <v>698</v>
      </c>
      <c r="B256" s="25" t="s">
        <v>301</v>
      </c>
      <c r="C256" s="25" t="s">
        <v>302</v>
      </c>
      <c r="D256" s="25" t="s">
        <v>131</v>
      </c>
      <c r="E256" s="26">
        <v>14</v>
      </c>
      <c r="F256" s="26"/>
      <c r="G256" s="58">
        <f t="shared" si="3"/>
        <v>0</v>
      </c>
    </row>
    <row r="257" spans="1:7" x14ac:dyDescent="0.2">
      <c r="A257" s="24" t="s">
        <v>699</v>
      </c>
      <c r="B257" s="25" t="s">
        <v>298</v>
      </c>
      <c r="C257" s="25" t="s">
        <v>299</v>
      </c>
      <c r="D257" s="25" t="s">
        <v>131</v>
      </c>
      <c r="E257" s="26">
        <v>14</v>
      </c>
      <c r="F257" s="26"/>
      <c r="G257" s="58">
        <f t="shared" si="3"/>
        <v>0</v>
      </c>
    </row>
    <row r="258" spans="1:7" ht="31.5" x14ac:dyDescent="0.2">
      <c r="A258" s="24" t="s">
        <v>700</v>
      </c>
      <c r="B258" s="25" t="s">
        <v>305</v>
      </c>
      <c r="C258" s="25" t="s">
        <v>306</v>
      </c>
      <c r="D258" s="25" t="s">
        <v>131</v>
      </c>
      <c r="E258" s="26">
        <v>14</v>
      </c>
      <c r="F258" s="26"/>
      <c r="G258" s="58">
        <f t="shared" si="3"/>
        <v>0</v>
      </c>
    </row>
    <row r="259" spans="1:7" x14ac:dyDescent="0.2">
      <c r="A259" s="24" t="s">
        <v>701</v>
      </c>
      <c r="B259" s="25" t="s">
        <v>298</v>
      </c>
      <c r="C259" s="25" t="s">
        <v>299</v>
      </c>
      <c r="D259" s="25" t="s">
        <v>131</v>
      </c>
      <c r="E259" s="26">
        <v>14</v>
      </c>
      <c r="F259" s="26"/>
      <c r="G259" s="58">
        <f t="shared" si="3"/>
        <v>0</v>
      </c>
    </row>
    <row r="260" spans="1:7" ht="21" x14ac:dyDescent="0.2">
      <c r="A260" s="24" t="s">
        <v>702</v>
      </c>
      <c r="B260" s="25" t="s">
        <v>309</v>
      </c>
      <c r="C260" s="25" t="s">
        <v>310</v>
      </c>
      <c r="D260" s="25" t="s">
        <v>131</v>
      </c>
      <c r="E260" s="26">
        <v>14</v>
      </c>
      <c r="F260" s="26"/>
      <c r="G260" s="58">
        <f t="shared" si="3"/>
        <v>0</v>
      </c>
    </row>
    <row r="261" spans="1:7" x14ac:dyDescent="0.2">
      <c r="A261" s="21" t="s">
        <v>703</v>
      </c>
      <c r="B261" s="22" t="s">
        <v>118</v>
      </c>
      <c r="C261" s="22" t="s">
        <v>346</v>
      </c>
      <c r="D261" s="23" t="s">
        <v>116</v>
      </c>
      <c r="E261" s="23" t="s">
        <v>116</v>
      </c>
      <c r="F261" s="23"/>
      <c r="G261" s="58"/>
    </row>
    <row r="262" spans="1:7" ht="21" x14ac:dyDescent="0.2">
      <c r="A262" s="24" t="s">
        <v>704</v>
      </c>
      <c r="B262" s="25" t="s">
        <v>282</v>
      </c>
      <c r="C262" s="25" t="s">
        <v>283</v>
      </c>
      <c r="D262" s="25" t="s">
        <v>131</v>
      </c>
      <c r="E262" s="26">
        <v>5</v>
      </c>
      <c r="F262" s="26"/>
      <c r="G262" s="58">
        <f t="shared" si="3"/>
        <v>0</v>
      </c>
    </row>
    <row r="263" spans="1:7" ht="21" x14ac:dyDescent="0.2">
      <c r="A263" s="24" t="s">
        <v>705</v>
      </c>
      <c r="B263" s="25" t="s">
        <v>292</v>
      </c>
      <c r="C263" s="25" t="s">
        <v>334</v>
      </c>
      <c r="D263" s="25" t="s">
        <v>131</v>
      </c>
      <c r="E263" s="26">
        <v>5</v>
      </c>
      <c r="F263" s="26"/>
      <c r="G263" s="58">
        <f t="shared" ref="G263:G268" si="4">ROUND((E263*F263),2)</f>
        <v>0</v>
      </c>
    </row>
    <row r="264" spans="1:7" x14ac:dyDescent="0.2">
      <c r="A264" s="24" t="s">
        <v>706</v>
      </c>
      <c r="B264" s="25" t="s">
        <v>298</v>
      </c>
      <c r="C264" s="25" t="s">
        <v>299</v>
      </c>
      <c r="D264" s="25" t="s">
        <v>131</v>
      </c>
      <c r="E264" s="26">
        <v>5</v>
      </c>
      <c r="F264" s="26"/>
      <c r="G264" s="58">
        <f t="shared" si="4"/>
        <v>0</v>
      </c>
    </row>
    <row r="265" spans="1:7" ht="21" x14ac:dyDescent="0.2">
      <c r="A265" s="24" t="s">
        <v>707</v>
      </c>
      <c r="B265" s="25" t="s">
        <v>295</v>
      </c>
      <c r="C265" s="25" t="s">
        <v>351</v>
      </c>
      <c r="D265" s="25" t="s">
        <v>131</v>
      </c>
      <c r="E265" s="26">
        <v>5</v>
      </c>
      <c r="F265" s="26"/>
      <c r="G265" s="58">
        <f t="shared" si="4"/>
        <v>0</v>
      </c>
    </row>
    <row r="266" spans="1:7" ht="21" x14ac:dyDescent="0.2">
      <c r="A266" s="24" t="s">
        <v>708</v>
      </c>
      <c r="B266" s="25" t="s">
        <v>353</v>
      </c>
      <c r="C266" s="25" t="s">
        <v>354</v>
      </c>
      <c r="D266" s="25" t="s">
        <v>131</v>
      </c>
      <c r="E266" s="26">
        <v>5</v>
      </c>
      <c r="F266" s="26"/>
      <c r="G266" s="58">
        <f t="shared" si="4"/>
        <v>0</v>
      </c>
    </row>
    <row r="267" spans="1:7" x14ac:dyDescent="0.2">
      <c r="A267" s="21" t="s">
        <v>709</v>
      </c>
      <c r="B267" s="22" t="s">
        <v>118</v>
      </c>
      <c r="C267" s="22" t="s">
        <v>402</v>
      </c>
      <c r="D267" s="23" t="s">
        <v>116</v>
      </c>
      <c r="E267" s="23" t="s">
        <v>116</v>
      </c>
      <c r="F267" s="23"/>
      <c r="G267" s="58"/>
    </row>
    <row r="268" spans="1:7" ht="21" x14ac:dyDescent="0.2">
      <c r="A268" s="24" t="s">
        <v>710</v>
      </c>
      <c r="B268" s="25" t="s">
        <v>404</v>
      </c>
      <c r="C268" s="25" t="s">
        <v>407</v>
      </c>
      <c r="D268" s="25" t="s">
        <v>135</v>
      </c>
      <c r="E268" s="26">
        <v>2</v>
      </c>
      <c r="F268" s="26"/>
      <c r="G268" s="58">
        <f t="shared" si="4"/>
        <v>0</v>
      </c>
    </row>
    <row r="269" spans="1:7" x14ac:dyDescent="0.2">
      <c r="A269" s="107" t="s">
        <v>733</v>
      </c>
      <c r="B269" s="107"/>
      <c r="C269" s="107"/>
      <c r="D269" s="107"/>
      <c r="E269" s="107"/>
      <c r="F269" s="107"/>
      <c r="G269" s="26"/>
    </row>
    <row r="270" spans="1:7" x14ac:dyDescent="0.2">
      <c r="A270" s="107" t="s">
        <v>102</v>
      </c>
      <c r="B270" s="107"/>
      <c r="C270" s="107"/>
      <c r="D270" s="107"/>
      <c r="E270" s="107"/>
      <c r="F270" s="107"/>
      <c r="G270" s="44"/>
    </row>
    <row r="271" spans="1:7" x14ac:dyDescent="0.2">
      <c r="A271" s="107" t="s">
        <v>734</v>
      </c>
      <c r="B271" s="107"/>
      <c r="C271" s="107"/>
      <c r="D271" s="107"/>
      <c r="E271" s="107"/>
      <c r="F271" s="107"/>
      <c r="G271" s="44"/>
    </row>
  </sheetData>
  <mergeCells count="5">
    <mergeCell ref="A1:G1"/>
    <mergeCell ref="A2:G2"/>
    <mergeCell ref="A269:F269"/>
    <mergeCell ref="A270:F270"/>
    <mergeCell ref="A271:F271"/>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6"/>
  <sheetViews>
    <sheetView topLeftCell="A16" workbookViewId="0">
      <selection activeCell="K39" sqref="K39"/>
    </sheetView>
  </sheetViews>
  <sheetFormatPr defaultRowHeight="12.75" x14ac:dyDescent="0.2"/>
  <cols>
    <col min="1" max="1" width="4" customWidth="1"/>
    <col min="2" max="2" width="1.1640625" customWidth="1"/>
    <col min="3" max="3" width="14.83203125" customWidth="1"/>
    <col min="4" max="4" width="75.83203125" customWidth="1"/>
    <col min="5" max="5" width="6.1640625" customWidth="1"/>
    <col min="6" max="6" width="2.83203125" customWidth="1"/>
    <col min="7" max="7" width="1.1640625" customWidth="1"/>
    <col min="8" max="8" width="7.6640625" customWidth="1"/>
    <col min="9" max="9" width="4.83203125" customWidth="1"/>
    <col min="10" max="10" width="6" customWidth="1"/>
    <col min="11" max="11" width="13.5" bestFit="1" customWidth="1"/>
  </cols>
  <sheetData>
    <row r="1" spans="1:12" ht="17.25" customHeight="1" x14ac:dyDescent="0.2">
      <c r="A1" s="112" t="s">
        <v>103</v>
      </c>
      <c r="B1" s="113"/>
      <c r="C1" s="113"/>
      <c r="D1" s="113"/>
      <c r="E1" s="113"/>
      <c r="F1" s="113"/>
      <c r="G1" s="113"/>
      <c r="H1" s="113"/>
      <c r="I1" s="113"/>
      <c r="J1" s="113"/>
      <c r="K1" s="114"/>
    </row>
    <row r="2" spans="1:12" ht="31.5" customHeight="1" thickBot="1" x14ac:dyDescent="0.25">
      <c r="A2" s="115"/>
      <c r="B2" s="116"/>
      <c r="C2" s="116"/>
      <c r="D2" s="116"/>
      <c r="E2" s="116"/>
      <c r="F2" s="116"/>
      <c r="G2" s="116"/>
      <c r="H2" s="116"/>
      <c r="I2" s="116"/>
      <c r="J2" s="116"/>
      <c r="K2" s="117"/>
    </row>
    <row r="3" spans="1:12" ht="42.75" customHeight="1" thickBot="1" x14ac:dyDescent="0.25">
      <c r="A3" s="118" t="s">
        <v>104</v>
      </c>
      <c r="B3" s="119"/>
      <c r="C3" s="119"/>
      <c r="D3" s="119"/>
      <c r="E3" s="119"/>
      <c r="F3" s="119"/>
      <c r="G3" s="119"/>
      <c r="H3" s="119"/>
      <c r="I3" s="119"/>
      <c r="J3" s="119"/>
      <c r="K3" s="120"/>
    </row>
    <row r="4" spans="1:12" ht="15" customHeight="1" x14ac:dyDescent="0.2">
      <c r="A4" s="134" t="s">
        <v>0</v>
      </c>
      <c r="B4" s="134"/>
      <c r="C4" s="6" t="s">
        <v>1</v>
      </c>
      <c r="D4" s="5" t="s">
        <v>2</v>
      </c>
      <c r="E4" s="135" t="s">
        <v>3</v>
      </c>
      <c r="F4" s="135"/>
      <c r="G4" s="136" t="s">
        <v>4</v>
      </c>
      <c r="H4" s="136"/>
      <c r="I4" s="135" t="s">
        <v>101</v>
      </c>
      <c r="J4" s="135"/>
      <c r="K4" s="19" t="s">
        <v>100</v>
      </c>
      <c r="L4" s="3"/>
    </row>
    <row r="5" spans="1:12" ht="36.75" customHeight="1" x14ac:dyDescent="0.2">
      <c r="A5" s="137"/>
      <c r="B5" s="137"/>
      <c r="C5" s="7" t="s">
        <v>5</v>
      </c>
      <c r="D5" s="8" t="s">
        <v>6</v>
      </c>
      <c r="E5" s="137"/>
      <c r="F5" s="137"/>
      <c r="G5" s="137"/>
      <c r="H5" s="137"/>
      <c r="I5" s="128"/>
      <c r="J5" s="128"/>
      <c r="K5" s="9"/>
    </row>
    <row r="6" spans="1:12" ht="12.75" customHeight="1" x14ac:dyDescent="0.2">
      <c r="A6" s="129">
        <v>1</v>
      </c>
      <c r="B6" s="129"/>
      <c r="C6" s="7" t="s">
        <v>7</v>
      </c>
      <c r="D6" s="10" t="s">
        <v>8</v>
      </c>
      <c r="E6" s="130"/>
      <c r="F6" s="130"/>
      <c r="G6" s="130"/>
      <c r="H6" s="130"/>
      <c r="I6" s="128"/>
      <c r="J6" s="128"/>
      <c r="K6" s="9"/>
    </row>
    <row r="7" spans="1:12" ht="23.25" customHeight="1" x14ac:dyDescent="0.2">
      <c r="A7" s="109" t="s">
        <v>9</v>
      </c>
      <c r="B7" s="109"/>
      <c r="C7" s="7" t="s">
        <v>10</v>
      </c>
      <c r="D7" s="7" t="s">
        <v>11</v>
      </c>
      <c r="E7" s="110" t="s">
        <v>12</v>
      </c>
      <c r="F7" s="110"/>
      <c r="G7" s="111">
        <v>1</v>
      </c>
      <c r="H7" s="111"/>
      <c r="I7" s="121"/>
      <c r="J7" s="121"/>
      <c r="K7" s="11">
        <f>ROUND((G7*I7),2)</f>
        <v>0</v>
      </c>
      <c r="L7" s="4"/>
    </row>
    <row r="8" spans="1:12" ht="23.25" customHeight="1" x14ac:dyDescent="0.2">
      <c r="A8" s="109" t="s">
        <v>13</v>
      </c>
      <c r="B8" s="109"/>
      <c r="C8" s="7" t="s">
        <v>10</v>
      </c>
      <c r="D8" s="7" t="s">
        <v>14</v>
      </c>
      <c r="E8" s="110" t="s">
        <v>12</v>
      </c>
      <c r="F8" s="110"/>
      <c r="G8" s="111">
        <v>1</v>
      </c>
      <c r="H8" s="111"/>
      <c r="I8" s="121"/>
      <c r="J8" s="121"/>
      <c r="K8" s="11">
        <f t="shared" ref="K8:K38" si="0">ROUND((G8*I8),2)</f>
        <v>0</v>
      </c>
    </row>
    <row r="9" spans="1:12" ht="23.25" customHeight="1" x14ac:dyDescent="0.2">
      <c r="A9" s="109" t="s">
        <v>15</v>
      </c>
      <c r="B9" s="109"/>
      <c r="C9" s="7" t="s">
        <v>10</v>
      </c>
      <c r="D9" s="7" t="s">
        <v>16</v>
      </c>
      <c r="E9" s="110" t="s">
        <v>12</v>
      </c>
      <c r="F9" s="110"/>
      <c r="G9" s="111">
        <v>4</v>
      </c>
      <c r="H9" s="111"/>
      <c r="I9" s="121"/>
      <c r="J9" s="121"/>
      <c r="K9" s="11">
        <f t="shared" si="0"/>
        <v>0</v>
      </c>
    </row>
    <row r="10" spans="1:12" ht="11.25" customHeight="1" x14ac:dyDescent="0.2">
      <c r="A10" s="109" t="s">
        <v>17</v>
      </c>
      <c r="B10" s="109"/>
      <c r="C10" s="7" t="s">
        <v>18</v>
      </c>
      <c r="D10" s="7" t="s">
        <v>19</v>
      </c>
      <c r="E10" s="109" t="s">
        <v>20</v>
      </c>
      <c r="F10" s="109"/>
      <c r="G10" s="132">
        <v>1</v>
      </c>
      <c r="H10" s="132"/>
      <c r="I10" s="121"/>
      <c r="J10" s="121"/>
      <c r="K10" s="11">
        <f t="shared" si="0"/>
        <v>0</v>
      </c>
    </row>
    <row r="11" spans="1:12" ht="23.25" customHeight="1" x14ac:dyDescent="0.2">
      <c r="A11" s="109" t="s">
        <v>21</v>
      </c>
      <c r="B11" s="109"/>
      <c r="C11" s="7" t="s">
        <v>22</v>
      </c>
      <c r="D11" s="7" t="s">
        <v>23</v>
      </c>
      <c r="E11" s="110" t="s">
        <v>20</v>
      </c>
      <c r="F11" s="110"/>
      <c r="G11" s="111">
        <v>2</v>
      </c>
      <c r="H11" s="111"/>
      <c r="I11" s="121"/>
      <c r="J11" s="121"/>
      <c r="K11" s="11">
        <f t="shared" si="0"/>
        <v>0</v>
      </c>
    </row>
    <row r="12" spans="1:12" ht="23.25" customHeight="1" x14ac:dyDescent="0.2">
      <c r="A12" s="109" t="s">
        <v>24</v>
      </c>
      <c r="B12" s="109"/>
      <c r="C12" s="7" t="s">
        <v>25</v>
      </c>
      <c r="D12" s="7" t="s">
        <v>26</v>
      </c>
      <c r="E12" s="110" t="s">
        <v>20</v>
      </c>
      <c r="F12" s="110"/>
      <c r="G12" s="111">
        <v>2</v>
      </c>
      <c r="H12" s="111"/>
      <c r="I12" s="121"/>
      <c r="J12" s="121"/>
      <c r="K12" s="11">
        <f t="shared" si="0"/>
        <v>0</v>
      </c>
    </row>
    <row r="13" spans="1:12" ht="23.25" customHeight="1" x14ac:dyDescent="0.2">
      <c r="A13" s="109" t="s">
        <v>27</v>
      </c>
      <c r="B13" s="109"/>
      <c r="C13" s="7" t="s">
        <v>28</v>
      </c>
      <c r="D13" s="7" t="s">
        <v>29</v>
      </c>
      <c r="E13" s="110" t="s">
        <v>20</v>
      </c>
      <c r="F13" s="110"/>
      <c r="G13" s="111">
        <v>16</v>
      </c>
      <c r="H13" s="111"/>
      <c r="I13" s="121"/>
      <c r="J13" s="121"/>
      <c r="K13" s="11">
        <f t="shared" si="0"/>
        <v>0</v>
      </c>
    </row>
    <row r="14" spans="1:12" ht="23.25" customHeight="1" x14ac:dyDescent="0.2">
      <c r="A14" s="109" t="s">
        <v>30</v>
      </c>
      <c r="B14" s="109"/>
      <c r="C14" s="7" t="s">
        <v>31</v>
      </c>
      <c r="D14" s="7" t="s">
        <v>32</v>
      </c>
      <c r="E14" s="110" t="s">
        <v>20</v>
      </c>
      <c r="F14" s="110"/>
      <c r="G14" s="111">
        <v>9</v>
      </c>
      <c r="H14" s="111"/>
      <c r="I14" s="121"/>
      <c r="J14" s="121"/>
      <c r="K14" s="11">
        <f t="shared" si="0"/>
        <v>0</v>
      </c>
    </row>
    <row r="15" spans="1:12" ht="23.25" customHeight="1" x14ac:dyDescent="0.2">
      <c r="A15" s="109" t="s">
        <v>33</v>
      </c>
      <c r="B15" s="109"/>
      <c r="C15" s="7" t="s">
        <v>34</v>
      </c>
      <c r="D15" s="7" t="s">
        <v>35</v>
      </c>
      <c r="E15" s="110" t="s">
        <v>36</v>
      </c>
      <c r="F15" s="110"/>
      <c r="G15" s="133">
        <f>0.038-0.0211</f>
        <v>1.6899999999999998E-2</v>
      </c>
      <c r="H15" s="133"/>
      <c r="I15" s="121"/>
      <c r="J15" s="121"/>
      <c r="K15" s="11">
        <f t="shared" si="0"/>
        <v>0</v>
      </c>
    </row>
    <row r="16" spans="1:12" ht="23.25" customHeight="1" x14ac:dyDescent="0.2">
      <c r="A16" s="109" t="s">
        <v>37</v>
      </c>
      <c r="B16" s="109"/>
      <c r="C16" s="7" t="s">
        <v>38</v>
      </c>
      <c r="D16" s="7" t="s">
        <v>39</v>
      </c>
      <c r="E16" s="110" t="s">
        <v>36</v>
      </c>
      <c r="F16" s="110"/>
      <c r="G16" s="133">
        <f>0.115-0.0057</f>
        <v>0.10930000000000001</v>
      </c>
      <c r="H16" s="133"/>
      <c r="I16" s="121"/>
      <c r="J16" s="121"/>
      <c r="K16" s="11">
        <f t="shared" si="0"/>
        <v>0</v>
      </c>
    </row>
    <row r="17" spans="1:11" ht="23.25" customHeight="1" x14ac:dyDescent="0.2">
      <c r="A17" s="109" t="s">
        <v>40</v>
      </c>
      <c r="B17" s="109"/>
      <c r="C17" s="7" t="s">
        <v>34</v>
      </c>
      <c r="D17" s="7" t="s">
        <v>41</v>
      </c>
      <c r="E17" s="110" t="s">
        <v>36</v>
      </c>
      <c r="F17" s="110"/>
      <c r="G17" s="133">
        <f>0.115-0.0057</f>
        <v>0.10930000000000001</v>
      </c>
      <c r="H17" s="133"/>
      <c r="I17" s="121"/>
      <c r="J17" s="121"/>
      <c r="K17" s="11">
        <f t="shared" si="0"/>
        <v>0</v>
      </c>
    </row>
    <row r="18" spans="1:11" ht="23.25" customHeight="1" x14ac:dyDescent="0.2">
      <c r="A18" s="109" t="s">
        <v>42</v>
      </c>
      <c r="B18" s="109"/>
      <c r="C18" s="7" t="s">
        <v>43</v>
      </c>
      <c r="D18" s="7" t="s">
        <v>44</v>
      </c>
      <c r="E18" s="110" t="s">
        <v>36</v>
      </c>
      <c r="F18" s="110"/>
      <c r="G18" s="121">
        <v>0.23</v>
      </c>
      <c r="H18" s="121"/>
      <c r="I18" s="121"/>
      <c r="J18" s="121"/>
      <c r="K18" s="11">
        <f t="shared" si="0"/>
        <v>0</v>
      </c>
    </row>
    <row r="19" spans="1:11" ht="23.25" customHeight="1" x14ac:dyDescent="0.2">
      <c r="A19" s="109" t="s">
        <v>45</v>
      </c>
      <c r="B19" s="109"/>
      <c r="C19" s="7" t="s">
        <v>46</v>
      </c>
      <c r="D19" s="7" t="s">
        <v>47</v>
      </c>
      <c r="E19" s="110" t="s">
        <v>20</v>
      </c>
      <c r="F19" s="110"/>
      <c r="G19" s="111">
        <v>2</v>
      </c>
      <c r="H19" s="111"/>
      <c r="I19" s="121"/>
      <c r="J19" s="121"/>
      <c r="K19" s="11">
        <f t="shared" si="0"/>
        <v>0</v>
      </c>
    </row>
    <row r="20" spans="1:11" ht="11.25" customHeight="1" x14ac:dyDescent="0.2">
      <c r="A20" s="109" t="s">
        <v>48</v>
      </c>
      <c r="B20" s="109"/>
      <c r="C20" s="7" t="s">
        <v>49</v>
      </c>
      <c r="D20" s="7" t="s">
        <v>50</v>
      </c>
      <c r="E20" s="109" t="s">
        <v>20</v>
      </c>
      <c r="F20" s="109"/>
      <c r="G20" s="132">
        <v>7</v>
      </c>
      <c r="H20" s="132"/>
      <c r="I20" s="121"/>
      <c r="J20" s="121"/>
      <c r="K20" s="11">
        <f t="shared" si="0"/>
        <v>0</v>
      </c>
    </row>
    <row r="21" spans="1:11" ht="23.25" customHeight="1" x14ac:dyDescent="0.2">
      <c r="A21" s="109" t="s">
        <v>51</v>
      </c>
      <c r="B21" s="109"/>
      <c r="C21" s="7" t="s">
        <v>52</v>
      </c>
      <c r="D21" s="7" t="s">
        <v>53</v>
      </c>
      <c r="E21" s="110" t="s">
        <v>20</v>
      </c>
      <c r="F21" s="110"/>
      <c r="G21" s="111">
        <v>4</v>
      </c>
      <c r="H21" s="111"/>
      <c r="I21" s="121"/>
      <c r="J21" s="121"/>
      <c r="K21" s="11">
        <f t="shared" si="0"/>
        <v>0</v>
      </c>
    </row>
    <row r="22" spans="1:11" ht="23.25" customHeight="1" x14ac:dyDescent="0.2">
      <c r="A22" s="109" t="s">
        <v>54</v>
      </c>
      <c r="B22" s="109"/>
      <c r="C22" s="7" t="s">
        <v>55</v>
      </c>
      <c r="D22" s="7" t="s">
        <v>56</v>
      </c>
      <c r="E22" s="110" t="s">
        <v>57</v>
      </c>
      <c r="F22" s="110"/>
      <c r="G22" s="111">
        <v>4</v>
      </c>
      <c r="H22" s="111"/>
      <c r="I22" s="121"/>
      <c r="J22" s="121"/>
      <c r="K22" s="11">
        <f t="shared" si="0"/>
        <v>0</v>
      </c>
    </row>
    <row r="23" spans="1:11" ht="11.25" customHeight="1" x14ac:dyDescent="0.2">
      <c r="A23" s="109" t="s">
        <v>58</v>
      </c>
      <c r="B23" s="109"/>
      <c r="C23" s="7" t="s">
        <v>59</v>
      </c>
      <c r="D23" s="7" t="s">
        <v>60</v>
      </c>
      <c r="E23" s="109" t="s">
        <v>20</v>
      </c>
      <c r="F23" s="109"/>
      <c r="G23" s="132">
        <v>4</v>
      </c>
      <c r="H23" s="132"/>
      <c r="I23" s="121"/>
      <c r="J23" s="121"/>
      <c r="K23" s="11">
        <f t="shared" si="0"/>
        <v>0</v>
      </c>
    </row>
    <row r="24" spans="1:11" ht="11.25" customHeight="1" x14ac:dyDescent="0.2">
      <c r="A24" s="109" t="s">
        <v>61</v>
      </c>
      <c r="B24" s="109"/>
      <c r="C24" s="7" t="s">
        <v>62</v>
      </c>
      <c r="D24" s="7" t="s">
        <v>63</v>
      </c>
      <c r="E24" s="109" t="s">
        <v>20</v>
      </c>
      <c r="F24" s="109"/>
      <c r="G24" s="132">
        <v>4</v>
      </c>
      <c r="H24" s="132"/>
      <c r="I24" s="121"/>
      <c r="J24" s="121"/>
      <c r="K24" s="11">
        <f t="shared" si="0"/>
        <v>0</v>
      </c>
    </row>
    <row r="25" spans="1:11" ht="11.25" customHeight="1" x14ac:dyDescent="0.2">
      <c r="A25" s="109" t="s">
        <v>64</v>
      </c>
      <c r="B25" s="109"/>
      <c r="C25" s="7" t="s">
        <v>65</v>
      </c>
      <c r="D25" s="7" t="s">
        <v>66</v>
      </c>
      <c r="E25" s="109" t="s">
        <v>67</v>
      </c>
      <c r="F25" s="109"/>
      <c r="G25" s="132">
        <v>10</v>
      </c>
      <c r="H25" s="132"/>
      <c r="I25" s="121"/>
      <c r="J25" s="121"/>
      <c r="K25" s="11">
        <f t="shared" si="0"/>
        <v>0</v>
      </c>
    </row>
    <row r="26" spans="1:11" ht="23.25" customHeight="1" x14ac:dyDescent="0.2">
      <c r="A26" s="109" t="s">
        <v>68</v>
      </c>
      <c r="B26" s="109"/>
      <c r="C26" s="7" t="s">
        <v>69</v>
      </c>
      <c r="D26" s="7" t="s">
        <v>70</v>
      </c>
      <c r="E26" s="110" t="s">
        <v>67</v>
      </c>
      <c r="F26" s="110"/>
      <c r="G26" s="111">
        <v>20</v>
      </c>
      <c r="H26" s="111"/>
      <c r="I26" s="121"/>
      <c r="J26" s="121"/>
      <c r="K26" s="11">
        <f t="shared" si="0"/>
        <v>0</v>
      </c>
    </row>
    <row r="27" spans="1:11" ht="12.75" customHeight="1" x14ac:dyDescent="0.2">
      <c r="A27" s="129">
        <v>2</v>
      </c>
      <c r="B27" s="129"/>
      <c r="C27" s="7" t="s">
        <v>7</v>
      </c>
      <c r="D27" s="10" t="s">
        <v>71</v>
      </c>
      <c r="E27" s="130"/>
      <c r="F27" s="130"/>
      <c r="G27" s="130"/>
      <c r="H27" s="130"/>
      <c r="I27" s="121"/>
      <c r="J27" s="121"/>
      <c r="K27" s="11"/>
    </row>
    <row r="28" spans="1:11" ht="11.25" customHeight="1" x14ac:dyDescent="0.2">
      <c r="A28" s="109" t="s">
        <v>72</v>
      </c>
      <c r="B28" s="109"/>
      <c r="C28" s="7" t="s">
        <v>73</v>
      </c>
      <c r="D28" s="7" t="s">
        <v>74</v>
      </c>
      <c r="E28" s="109" t="s">
        <v>36</v>
      </c>
      <c r="F28" s="109"/>
      <c r="G28" s="131">
        <v>0.80500000000000005</v>
      </c>
      <c r="H28" s="131"/>
      <c r="I28" s="121"/>
      <c r="J28" s="121"/>
      <c r="K28" s="11">
        <f t="shared" si="0"/>
        <v>0</v>
      </c>
    </row>
    <row r="29" spans="1:11" ht="11.25" customHeight="1" x14ac:dyDescent="0.2">
      <c r="A29" s="109" t="s">
        <v>75</v>
      </c>
      <c r="B29" s="109"/>
      <c r="C29" s="7" t="s">
        <v>73</v>
      </c>
      <c r="D29" s="7" t="s">
        <v>76</v>
      </c>
      <c r="E29" s="109" t="s">
        <v>36</v>
      </c>
      <c r="F29" s="109"/>
      <c r="G29" s="131">
        <v>3.7999999999999999E-2</v>
      </c>
      <c r="H29" s="131"/>
      <c r="I29" s="121"/>
      <c r="J29" s="121"/>
      <c r="K29" s="11">
        <f t="shared" si="0"/>
        <v>0</v>
      </c>
    </row>
    <row r="30" spans="1:11" ht="11.25" customHeight="1" x14ac:dyDescent="0.2">
      <c r="A30" s="109" t="s">
        <v>77</v>
      </c>
      <c r="B30" s="109"/>
      <c r="C30" s="7" t="s">
        <v>78</v>
      </c>
      <c r="D30" s="7" t="s">
        <v>79</v>
      </c>
      <c r="E30" s="109" t="s">
        <v>20</v>
      </c>
      <c r="F30" s="109"/>
      <c r="G30" s="132">
        <v>2</v>
      </c>
      <c r="H30" s="132"/>
      <c r="I30" s="121"/>
      <c r="J30" s="121"/>
      <c r="K30" s="11">
        <f t="shared" si="0"/>
        <v>0</v>
      </c>
    </row>
    <row r="31" spans="1:11" ht="23.25" customHeight="1" x14ac:dyDescent="0.2">
      <c r="A31" s="109" t="s">
        <v>80</v>
      </c>
      <c r="B31" s="109"/>
      <c r="C31" s="7" t="s">
        <v>81</v>
      </c>
      <c r="D31" s="7" t="s">
        <v>82</v>
      </c>
      <c r="E31" s="110" t="s">
        <v>20</v>
      </c>
      <c r="F31" s="110"/>
      <c r="G31" s="111">
        <v>4</v>
      </c>
      <c r="H31" s="111"/>
      <c r="I31" s="121"/>
      <c r="J31" s="121"/>
      <c r="K31" s="11">
        <f t="shared" si="0"/>
        <v>0</v>
      </c>
    </row>
    <row r="32" spans="1:11" ht="23.25" customHeight="1" x14ac:dyDescent="0.2">
      <c r="A32" s="109" t="s">
        <v>83</v>
      </c>
      <c r="B32" s="109"/>
      <c r="C32" s="7" t="s">
        <v>84</v>
      </c>
      <c r="D32" s="7" t="s">
        <v>85</v>
      </c>
      <c r="E32" s="110" t="s">
        <v>86</v>
      </c>
      <c r="F32" s="110"/>
      <c r="G32" s="111">
        <v>2</v>
      </c>
      <c r="H32" s="111"/>
      <c r="I32" s="121"/>
      <c r="J32" s="121"/>
      <c r="K32" s="11">
        <f t="shared" si="0"/>
        <v>0</v>
      </c>
    </row>
    <row r="33" spans="1:12" ht="23.25" customHeight="1" x14ac:dyDescent="0.2">
      <c r="A33" s="109" t="s">
        <v>87</v>
      </c>
      <c r="B33" s="109"/>
      <c r="C33" s="7" t="s">
        <v>88</v>
      </c>
      <c r="D33" s="7" t="s">
        <v>89</v>
      </c>
      <c r="E33" s="110" t="s">
        <v>57</v>
      </c>
      <c r="F33" s="110"/>
      <c r="G33" s="111">
        <v>4</v>
      </c>
      <c r="H33" s="111"/>
      <c r="I33" s="121"/>
      <c r="J33" s="121"/>
      <c r="K33" s="11">
        <f t="shared" si="0"/>
        <v>0</v>
      </c>
    </row>
    <row r="34" spans="1:12" ht="12.75" customHeight="1" x14ac:dyDescent="0.2">
      <c r="A34" s="129">
        <v>3</v>
      </c>
      <c r="B34" s="129"/>
      <c r="C34" s="7" t="s">
        <v>7</v>
      </c>
      <c r="D34" s="10" t="s">
        <v>90</v>
      </c>
      <c r="E34" s="130"/>
      <c r="F34" s="130"/>
      <c r="G34" s="130"/>
      <c r="H34" s="130"/>
      <c r="I34" s="121"/>
      <c r="J34" s="121"/>
      <c r="K34" s="11"/>
    </row>
    <row r="35" spans="1:12" ht="23.25" customHeight="1" x14ac:dyDescent="0.2">
      <c r="A35" s="109" t="s">
        <v>91</v>
      </c>
      <c r="B35" s="109"/>
      <c r="C35" s="7" t="s">
        <v>92</v>
      </c>
      <c r="D35" s="7" t="s">
        <v>93</v>
      </c>
      <c r="E35" s="110" t="s">
        <v>57</v>
      </c>
      <c r="F35" s="110"/>
      <c r="G35" s="111">
        <v>1</v>
      </c>
      <c r="H35" s="111"/>
      <c r="I35" s="121"/>
      <c r="J35" s="121"/>
      <c r="K35" s="11">
        <f t="shared" si="0"/>
        <v>0</v>
      </c>
    </row>
    <row r="36" spans="1:12" ht="23.25" customHeight="1" x14ac:dyDescent="0.2">
      <c r="A36" s="109" t="s">
        <v>94</v>
      </c>
      <c r="B36" s="109"/>
      <c r="C36" s="7" t="s">
        <v>92</v>
      </c>
      <c r="D36" s="7" t="s">
        <v>95</v>
      </c>
      <c r="E36" s="110" t="s">
        <v>57</v>
      </c>
      <c r="F36" s="110"/>
      <c r="G36" s="111">
        <v>1</v>
      </c>
      <c r="H36" s="111"/>
      <c r="I36" s="121"/>
      <c r="J36" s="121"/>
      <c r="K36" s="11">
        <f t="shared" si="0"/>
        <v>0</v>
      </c>
    </row>
    <row r="37" spans="1:12" ht="23.25" customHeight="1" x14ac:dyDescent="0.2">
      <c r="A37" s="109" t="s">
        <v>96</v>
      </c>
      <c r="B37" s="109"/>
      <c r="C37" s="7" t="s">
        <v>92</v>
      </c>
      <c r="D37" s="7" t="s">
        <v>97</v>
      </c>
      <c r="E37" s="110" t="s">
        <v>57</v>
      </c>
      <c r="F37" s="110"/>
      <c r="G37" s="111">
        <v>1</v>
      </c>
      <c r="H37" s="111"/>
      <c r="I37" s="121"/>
      <c r="J37" s="121"/>
      <c r="K37" s="11">
        <f t="shared" si="0"/>
        <v>0</v>
      </c>
    </row>
    <row r="38" spans="1:12" ht="23.25" customHeight="1" x14ac:dyDescent="0.2">
      <c r="A38" s="109" t="s">
        <v>98</v>
      </c>
      <c r="B38" s="109"/>
      <c r="C38" s="7" t="s">
        <v>92</v>
      </c>
      <c r="D38" s="7" t="s">
        <v>99</v>
      </c>
      <c r="E38" s="110" t="s">
        <v>57</v>
      </c>
      <c r="F38" s="110"/>
      <c r="G38" s="111">
        <v>1</v>
      </c>
      <c r="H38" s="111"/>
      <c r="I38" s="121"/>
      <c r="J38" s="121"/>
      <c r="K38" s="11">
        <f t="shared" si="0"/>
        <v>0</v>
      </c>
    </row>
    <row r="39" spans="1:12" ht="13.5" customHeight="1" x14ac:dyDescent="0.2">
      <c r="A39" s="124" t="s">
        <v>733</v>
      </c>
      <c r="B39" s="124"/>
      <c r="C39" s="124"/>
      <c r="D39" s="124"/>
      <c r="E39" s="124"/>
      <c r="F39" s="124"/>
      <c r="G39" s="124"/>
      <c r="H39" s="124"/>
      <c r="I39" s="124"/>
      <c r="J39" s="124"/>
      <c r="K39" s="14"/>
    </row>
    <row r="40" spans="1:12" ht="13.5" customHeight="1" x14ac:dyDescent="0.2">
      <c r="A40" s="124" t="s">
        <v>102</v>
      </c>
      <c r="B40" s="124"/>
      <c r="C40" s="124"/>
      <c r="D40" s="124"/>
      <c r="E40" s="124"/>
      <c r="F40" s="124"/>
      <c r="G40" s="124"/>
      <c r="H40" s="124"/>
      <c r="I40" s="124"/>
      <c r="J40" s="124"/>
      <c r="K40" s="14"/>
    </row>
    <row r="41" spans="1:12" ht="13.5" customHeight="1" x14ac:dyDescent="0.2">
      <c r="A41" s="124" t="s">
        <v>734</v>
      </c>
      <c r="B41" s="124"/>
      <c r="C41" s="124"/>
      <c r="D41" s="124"/>
      <c r="E41" s="124"/>
      <c r="F41" s="124"/>
      <c r="G41" s="124"/>
      <c r="H41" s="124"/>
      <c r="I41" s="124"/>
      <c r="J41" s="124"/>
      <c r="K41" s="14"/>
    </row>
    <row r="42" spans="1:12" ht="13.5" customHeight="1" x14ac:dyDescent="0.2">
      <c r="A42" s="13"/>
      <c r="B42" s="13"/>
      <c r="C42" s="13"/>
      <c r="D42" s="13"/>
      <c r="E42" s="13"/>
      <c r="F42" s="13"/>
      <c r="G42" s="13"/>
      <c r="H42" s="13"/>
      <c r="I42" s="13"/>
      <c r="J42" s="13"/>
      <c r="K42" s="12"/>
    </row>
    <row r="43" spans="1:12" ht="17.25" customHeight="1" x14ac:dyDescent="0.2">
      <c r="A43" s="126"/>
      <c r="B43" s="126"/>
      <c r="C43" s="126"/>
      <c r="D43" s="126"/>
      <c r="E43" s="126"/>
      <c r="F43" s="126"/>
      <c r="G43" s="126"/>
      <c r="H43" s="126"/>
      <c r="I43" s="126"/>
    </row>
    <row r="44" spans="1:12" ht="11.25" customHeight="1" x14ac:dyDescent="0.2">
      <c r="A44" s="13"/>
      <c r="B44" s="125"/>
      <c r="C44" s="125"/>
      <c r="D44" s="125"/>
      <c r="E44" s="125"/>
      <c r="F44" s="127"/>
      <c r="G44" s="127"/>
      <c r="H44" s="15"/>
      <c r="I44" s="125"/>
      <c r="J44" s="125"/>
      <c r="K44" s="2"/>
      <c r="L44" s="3"/>
    </row>
    <row r="45" spans="1:12" ht="11.25" customHeight="1" x14ac:dyDescent="0.2">
      <c r="A45" s="16"/>
      <c r="B45" s="108"/>
      <c r="C45" s="108"/>
      <c r="D45" s="108"/>
      <c r="E45" s="108"/>
      <c r="F45" s="108"/>
      <c r="G45" s="108"/>
      <c r="H45" s="17"/>
      <c r="I45" s="122"/>
      <c r="J45" s="123"/>
      <c r="L45" s="1"/>
    </row>
    <row r="46" spans="1:12" x14ac:dyDescent="0.2">
      <c r="C46" s="18"/>
    </row>
  </sheetData>
  <mergeCells count="152">
    <mergeCell ref="A4:B4"/>
    <mergeCell ref="E4:F4"/>
    <mergeCell ref="G4:H4"/>
    <mergeCell ref="A5:B5"/>
    <mergeCell ref="E5:F5"/>
    <mergeCell ref="G5:H5"/>
    <mergeCell ref="I4:J4"/>
    <mergeCell ref="I5:J5"/>
    <mergeCell ref="A6:B6"/>
    <mergeCell ref="E6:F6"/>
    <mergeCell ref="G6:H6"/>
    <mergeCell ref="A7:B7"/>
    <mergeCell ref="E7:F7"/>
    <mergeCell ref="G7:H7"/>
    <mergeCell ref="A8:B8"/>
    <mergeCell ref="E8:F8"/>
    <mergeCell ref="G8:H8"/>
    <mergeCell ref="A9:B9"/>
    <mergeCell ref="E9:F9"/>
    <mergeCell ref="G9:H9"/>
    <mergeCell ref="A10:B10"/>
    <mergeCell ref="E10:F10"/>
    <mergeCell ref="G10:H10"/>
    <mergeCell ref="A11:B11"/>
    <mergeCell ref="E11:F11"/>
    <mergeCell ref="G11:H11"/>
    <mergeCell ref="A12:B12"/>
    <mergeCell ref="E12:F12"/>
    <mergeCell ref="G12:H12"/>
    <mergeCell ref="A13:B13"/>
    <mergeCell ref="E13:F13"/>
    <mergeCell ref="G13:H13"/>
    <mergeCell ref="A14:B14"/>
    <mergeCell ref="E14:F14"/>
    <mergeCell ref="G14:H14"/>
    <mergeCell ref="A15:B15"/>
    <mergeCell ref="E15:F15"/>
    <mergeCell ref="G15:H15"/>
    <mergeCell ref="A16:B16"/>
    <mergeCell ref="E16:F16"/>
    <mergeCell ref="G16:H16"/>
    <mergeCell ref="A17:B17"/>
    <mergeCell ref="E17:F17"/>
    <mergeCell ref="G17:H17"/>
    <mergeCell ref="A18:B18"/>
    <mergeCell ref="E18:F18"/>
    <mergeCell ref="G18:H18"/>
    <mergeCell ref="A19:B19"/>
    <mergeCell ref="E19:F19"/>
    <mergeCell ref="G19:H19"/>
    <mergeCell ref="A20:B20"/>
    <mergeCell ref="E20:F20"/>
    <mergeCell ref="G20:H20"/>
    <mergeCell ref="A21:B21"/>
    <mergeCell ref="E21:F21"/>
    <mergeCell ref="G21:H21"/>
    <mergeCell ref="A26:B26"/>
    <mergeCell ref="E26:F26"/>
    <mergeCell ref="G26:H26"/>
    <mergeCell ref="A27:B27"/>
    <mergeCell ref="E27:F27"/>
    <mergeCell ref="G27:H27"/>
    <mergeCell ref="A22:B22"/>
    <mergeCell ref="E22:F22"/>
    <mergeCell ref="G22:H22"/>
    <mergeCell ref="A23:B23"/>
    <mergeCell ref="E23:F23"/>
    <mergeCell ref="G23:H23"/>
    <mergeCell ref="A24:B24"/>
    <mergeCell ref="E24:F24"/>
    <mergeCell ref="G24:H24"/>
    <mergeCell ref="A28:B28"/>
    <mergeCell ref="E28:F28"/>
    <mergeCell ref="G28:H28"/>
    <mergeCell ref="A29:B29"/>
    <mergeCell ref="E29:F29"/>
    <mergeCell ref="G29:H29"/>
    <mergeCell ref="I20:J20"/>
    <mergeCell ref="I21:J21"/>
    <mergeCell ref="G37:H37"/>
    <mergeCell ref="A30:B30"/>
    <mergeCell ref="E30:F30"/>
    <mergeCell ref="G30:H30"/>
    <mergeCell ref="A31:B31"/>
    <mergeCell ref="E31:F31"/>
    <mergeCell ref="G31:H31"/>
    <mergeCell ref="A32:B32"/>
    <mergeCell ref="E32:F32"/>
    <mergeCell ref="G32:H32"/>
    <mergeCell ref="I35:J35"/>
    <mergeCell ref="I36:J36"/>
    <mergeCell ref="I37:J37"/>
    <mergeCell ref="A25:B25"/>
    <mergeCell ref="E25:F25"/>
    <mergeCell ref="G25:H25"/>
    <mergeCell ref="A33:B33"/>
    <mergeCell ref="E33:F33"/>
    <mergeCell ref="G33:H33"/>
    <mergeCell ref="A34:B34"/>
    <mergeCell ref="E34:F34"/>
    <mergeCell ref="G34:H34"/>
    <mergeCell ref="A35:B35"/>
    <mergeCell ref="E35:F35"/>
    <mergeCell ref="G35:H35"/>
    <mergeCell ref="I38:J38"/>
    <mergeCell ref="I44:J44"/>
    <mergeCell ref="A43:I43"/>
    <mergeCell ref="B44:E44"/>
    <mergeCell ref="F44:G44"/>
    <mergeCell ref="I6:J6"/>
    <mergeCell ref="I7:J7"/>
    <mergeCell ref="I8:J8"/>
    <mergeCell ref="I9:J9"/>
    <mergeCell ref="I10:J10"/>
    <mergeCell ref="I11:J11"/>
    <mergeCell ref="I12:J12"/>
    <mergeCell ref="I22:J22"/>
    <mergeCell ref="I23:J23"/>
    <mergeCell ref="I13:J13"/>
    <mergeCell ref="I14:J14"/>
    <mergeCell ref="I15:J15"/>
    <mergeCell ref="I16:J16"/>
    <mergeCell ref="I17:J17"/>
    <mergeCell ref="I18:J18"/>
    <mergeCell ref="I19:J19"/>
    <mergeCell ref="A38:B38"/>
    <mergeCell ref="E38:F38"/>
    <mergeCell ref="G38:H38"/>
    <mergeCell ref="B45:E45"/>
    <mergeCell ref="F45:G45"/>
    <mergeCell ref="A36:B36"/>
    <mergeCell ref="E36:F36"/>
    <mergeCell ref="G36:H36"/>
    <mergeCell ref="A37:B37"/>
    <mergeCell ref="E37:F37"/>
    <mergeCell ref="A1:K2"/>
    <mergeCell ref="A3:K3"/>
    <mergeCell ref="I24:J24"/>
    <mergeCell ref="I25:J25"/>
    <mergeCell ref="I26:J26"/>
    <mergeCell ref="I27:J27"/>
    <mergeCell ref="I28:J28"/>
    <mergeCell ref="I29:J29"/>
    <mergeCell ref="I30:J30"/>
    <mergeCell ref="I45:J45"/>
    <mergeCell ref="A39:J39"/>
    <mergeCell ref="A40:J40"/>
    <mergeCell ref="A41:J41"/>
    <mergeCell ref="I31:J31"/>
    <mergeCell ref="I32:J32"/>
    <mergeCell ref="I33:J33"/>
    <mergeCell ref="I34:J34"/>
  </mergeCell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B5E70-23EC-4FEF-9788-BB36D00D9CD9}">
  <dimension ref="A1:G37"/>
  <sheetViews>
    <sheetView topLeftCell="A21" workbookViewId="0">
      <selection activeCell="G13" sqref="G13"/>
    </sheetView>
  </sheetViews>
  <sheetFormatPr defaultRowHeight="15" x14ac:dyDescent="0.25"/>
  <cols>
    <col min="1" max="1" width="11.33203125" style="48" customWidth="1"/>
    <col min="2" max="2" width="12.5" style="46" customWidth="1"/>
    <col min="3" max="3" width="59.1640625" style="46" customWidth="1"/>
    <col min="4" max="4" width="11.1640625" style="47" customWidth="1"/>
    <col min="5" max="5" width="10.1640625" style="47" customWidth="1"/>
    <col min="6" max="7" width="12.5" style="47" customWidth="1"/>
    <col min="8" max="16384" width="9.33203125" style="47"/>
  </cols>
  <sheetData>
    <row r="1" spans="1:7" ht="32.25" customHeight="1" thickBot="1" x14ac:dyDescent="0.3">
      <c r="A1" s="138" t="s">
        <v>103</v>
      </c>
      <c r="B1" s="139"/>
      <c r="C1" s="139"/>
      <c r="D1" s="139"/>
      <c r="E1" s="139"/>
      <c r="F1" s="139"/>
      <c r="G1" s="140"/>
    </row>
    <row r="2" spans="1:7" ht="31.5" customHeight="1" thickBot="1" x14ac:dyDescent="0.3">
      <c r="A2" s="141" t="s">
        <v>788</v>
      </c>
      <c r="B2" s="142"/>
      <c r="C2" s="142"/>
      <c r="D2" s="142"/>
      <c r="E2" s="142"/>
      <c r="F2" s="142"/>
      <c r="G2" s="143"/>
    </row>
    <row r="3" spans="1:7" s="45" customFormat="1" ht="30" x14ac:dyDescent="0.2">
      <c r="A3" s="53" t="s">
        <v>107</v>
      </c>
      <c r="B3" s="53" t="s">
        <v>735</v>
      </c>
      <c r="C3" s="53" t="s">
        <v>109</v>
      </c>
      <c r="D3" s="53" t="s">
        <v>110</v>
      </c>
      <c r="E3" s="53" t="s">
        <v>111</v>
      </c>
      <c r="F3" s="53" t="s">
        <v>101</v>
      </c>
      <c r="G3" s="53" t="s">
        <v>100</v>
      </c>
    </row>
    <row r="4" spans="1:7" ht="30" x14ac:dyDescent="0.25">
      <c r="A4" s="49" t="s">
        <v>113</v>
      </c>
      <c r="B4" s="50"/>
      <c r="C4" s="51" t="s">
        <v>736</v>
      </c>
      <c r="D4" s="52"/>
      <c r="E4" s="52"/>
      <c r="F4" s="52"/>
      <c r="G4" s="52"/>
    </row>
    <row r="5" spans="1:7" ht="60" x14ac:dyDescent="0.25">
      <c r="A5" s="49" t="s">
        <v>117</v>
      </c>
      <c r="B5" s="50" t="s">
        <v>737</v>
      </c>
      <c r="C5" s="50" t="s">
        <v>738</v>
      </c>
      <c r="D5" s="52" t="s">
        <v>135</v>
      </c>
      <c r="E5" s="52">
        <v>128</v>
      </c>
      <c r="F5" s="52"/>
      <c r="G5" s="57">
        <f>ROUND((E5*F5),2)</f>
        <v>0</v>
      </c>
    </row>
    <row r="6" spans="1:7" x14ac:dyDescent="0.25">
      <c r="A6" s="49" t="s">
        <v>186</v>
      </c>
      <c r="B6" s="50" t="s">
        <v>737</v>
      </c>
      <c r="C6" s="50" t="s">
        <v>739</v>
      </c>
      <c r="D6" s="52" t="s">
        <v>135</v>
      </c>
      <c r="E6" s="52">
        <v>6</v>
      </c>
      <c r="F6" s="52"/>
      <c r="G6" s="57">
        <f t="shared" ref="G6:G34" si="0">ROUND((E6*F6),2)</f>
        <v>0</v>
      </c>
    </row>
    <row r="7" spans="1:7" ht="60" x14ac:dyDescent="0.25">
      <c r="A7" s="49" t="s">
        <v>251</v>
      </c>
      <c r="B7" s="50" t="s">
        <v>737</v>
      </c>
      <c r="C7" s="50" t="s">
        <v>740</v>
      </c>
      <c r="D7" s="52" t="s">
        <v>135</v>
      </c>
      <c r="E7" s="52">
        <v>6</v>
      </c>
      <c r="F7" s="52"/>
      <c r="G7" s="57">
        <f t="shared" si="0"/>
        <v>0</v>
      </c>
    </row>
    <row r="8" spans="1:7" ht="60" x14ac:dyDescent="0.25">
      <c r="A8" s="49" t="s">
        <v>276</v>
      </c>
      <c r="B8" s="50" t="s">
        <v>737</v>
      </c>
      <c r="C8" s="50" t="s">
        <v>741</v>
      </c>
      <c r="D8" s="52" t="s">
        <v>565</v>
      </c>
      <c r="E8" s="52">
        <v>2</v>
      </c>
      <c r="F8" s="52"/>
      <c r="G8" s="57">
        <f t="shared" si="0"/>
        <v>0</v>
      </c>
    </row>
    <row r="9" spans="1:7" ht="60" x14ac:dyDescent="0.25">
      <c r="A9" s="49" t="s">
        <v>311</v>
      </c>
      <c r="B9" s="50" t="s">
        <v>737</v>
      </c>
      <c r="C9" s="50" t="s">
        <v>742</v>
      </c>
      <c r="D9" s="52" t="s">
        <v>565</v>
      </c>
      <c r="E9" s="52">
        <v>2</v>
      </c>
      <c r="F9" s="52"/>
      <c r="G9" s="57">
        <f t="shared" si="0"/>
        <v>0</v>
      </c>
    </row>
    <row r="10" spans="1:7" ht="30" x14ac:dyDescent="0.25">
      <c r="A10" s="49" t="s">
        <v>326</v>
      </c>
      <c r="B10" s="50" t="s">
        <v>737</v>
      </c>
      <c r="C10" s="50" t="s">
        <v>743</v>
      </c>
      <c r="D10" s="52" t="s">
        <v>744</v>
      </c>
      <c r="E10" s="52">
        <v>1</v>
      </c>
      <c r="F10" s="52"/>
      <c r="G10" s="57">
        <f t="shared" si="0"/>
        <v>0</v>
      </c>
    </row>
    <row r="11" spans="1:7" ht="30" x14ac:dyDescent="0.25">
      <c r="A11" s="49" t="s">
        <v>330</v>
      </c>
      <c r="B11" s="50" t="s">
        <v>737</v>
      </c>
      <c r="C11" s="50" t="s">
        <v>745</v>
      </c>
      <c r="D11" s="52" t="s">
        <v>744</v>
      </c>
      <c r="E11" s="52">
        <v>1</v>
      </c>
      <c r="F11" s="52"/>
      <c r="G11" s="57">
        <f t="shared" si="0"/>
        <v>0</v>
      </c>
    </row>
    <row r="12" spans="1:7" ht="30" x14ac:dyDescent="0.25">
      <c r="A12" s="49" t="s">
        <v>680</v>
      </c>
      <c r="B12" s="50"/>
      <c r="C12" s="51" t="s">
        <v>746</v>
      </c>
      <c r="D12" s="52"/>
      <c r="E12" s="52"/>
      <c r="F12" s="52"/>
      <c r="G12" s="57"/>
    </row>
    <row r="13" spans="1:7" ht="45" x14ac:dyDescent="0.25">
      <c r="A13" s="49" t="s">
        <v>682</v>
      </c>
      <c r="B13" s="50" t="s">
        <v>747</v>
      </c>
      <c r="C13" s="50" t="s">
        <v>748</v>
      </c>
      <c r="D13" s="52" t="s">
        <v>127</v>
      </c>
      <c r="E13" s="52">
        <v>2</v>
      </c>
      <c r="F13" s="52"/>
      <c r="G13" s="57">
        <f t="shared" si="0"/>
        <v>0</v>
      </c>
    </row>
    <row r="14" spans="1:7" ht="45" x14ac:dyDescent="0.25">
      <c r="A14" s="49" t="s">
        <v>687</v>
      </c>
      <c r="B14" s="50" t="s">
        <v>747</v>
      </c>
      <c r="C14" s="50" t="s">
        <v>749</v>
      </c>
      <c r="D14" s="52" t="s">
        <v>127</v>
      </c>
      <c r="E14" s="52">
        <v>3</v>
      </c>
      <c r="F14" s="52"/>
      <c r="G14" s="57">
        <f t="shared" si="0"/>
        <v>0</v>
      </c>
    </row>
    <row r="15" spans="1:7" ht="45" x14ac:dyDescent="0.25">
      <c r="A15" s="49" t="s">
        <v>691</v>
      </c>
      <c r="B15" s="50" t="s">
        <v>747</v>
      </c>
      <c r="C15" s="50" t="s">
        <v>750</v>
      </c>
      <c r="D15" s="52" t="s">
        <v>127</v>
      </c>
      <c r="E15" s="52">
        <v>5</v>
      </c>
      <c r="F15" s="52"/>
      <c r="G15" s="57">
        <f t="shared" si="0"/>
        <v>0</v>
      </c>
    </row>
    <row r="16" spans="1:7" x14ac:dyDescent="0.25">
      <c r="A16" s="49" t="s">
        <v>703</v>
      </c>
      <c r="B16" s="50" t="s">
        <v>747</v>
      </c>
      <c r="C16" s="50" t="s">
        <v>751</v>
      </c>
      <c r="D16" s="52" t="s">
        <v>127</v>
      </c>
      <c r="E16" s="52">
        <v>4</v>
      </c>
      <c r="F16" s="52"/>
      <c r="G16" s="57">
        <f t="shared" si="0"/>
        <v>0</v>
      </c>
    </row>
    <row r="17" spans="1:7" x14ac:dyDescent="0.25">
      <c r="A17" s="49" t="s">
        <v>709</v>
      </c>
      <c r="B17" s="50" t="s">
        <v>747</v>
      </c>
      <c r="C17" s="50" t="s">
        <v>752</v>
      </c>
      <c r="D17" s="52" t="s">
        <v>127</v>
      </c>
      <c r="E17" s="52">
        <v>2</v>
      </c>
      <c r="F17" s="52"/>
      <c r="G17" s="57">
        <f t="shared" si="0"/>
        <v>0</v>
      </c>
    </row>
    <row r="18" spans="1:7" ht="30" x14ac:dyDescent="0.25">
      <c r="A18" s="49" t="s">
        <v>753</v>
      </c>
      <c r="B18" s="50" t="s">
        <v>754</v>
      </c>
      <c r="C18" s="50" t="s">
        <v>755</v>
      </c>
      <c r="D18" s="52" t="s">
        <v>127</v>
      </c>
      <c r="E18" s="52">
        <v>2</v>
      </c>
      <c r="F18" s="52"/>
      <c r="G18" s="57">
        <f t="shared" si="0"/>
        <v>0</v>
      </c>
    </row>
    <row r="19" spans="1:7" ht="45" x14ac:dyDescent="0.25">
      <c r="A19" s="49" t="s">
        <v>756</v>
      </c>
      <c r="B19" s="50" t="s">
        <v>754</v>
      </c>
      <c r="C19" s="50" t="s">
        <v>757</v>
      </c>
      <c r="D19" s="52" t="s">
        <v>127</v>
      </c>
      <c r="E19" s="52">
        <v>2</v>
      </c>
      <c r="F19" s="52"/>
      <c r="G19" s="57">
        <f t="shared" si="0"/>
        <v>0</v>
      </c>
    </row>
    <row r="20" spans="1:7" x14ac:dyDescent="0.25">
      <c r="A20" s="49" t="s">
        <v>758</v>
      </c>
      <c r="B20" s="50" t="s">
        <v>747</v>
      </c>
      <c r="C20" s="50" t="s">
        <v>759</v>
      </c>
      <c r="D20" s="52" t="s">
        <v>135</v>
      </c>
      <c r="E20" s="52">
        <v>10</v>
      </c>
      <c r="F20" s="52"/>
      <c r="G20" s="57">
        <f t="shared" si="0"/>
        <v>0</v>
      </c>
    </row>
    <row r="21" spans="1:7" ht="45" x14ac:dyDescent="0.25">
      <c r="A21" s="49" t="s">
        <v>760</v>
      </c>
      <c r="B21" s="50" t="s">
        <v>737</v>
      </c>
      <c r="C21" s="50" t="s">
        <v>761</v>
      </c>
      <c r="D21" s="52" t="s">
        <v>127</v>
      </c>
      <c r="E21" s="52">
        <v>2</v>
      </c>
      <c r="F21" s="52"/>
      <c r="G21" s="57">
        <f t="shared" si="0"/>
        <v>0</v>
      </c>
    </row>
    <row r="22" spans="1:7" ht="45" x14ac:dyDescent="0.25">
      <c r="A22" s="49" t="s">
        <v>762</v>
      </c>
      <c r="B22" s="50" t="s">
        <v>747</v>
      </c>
      <c r="C22" s="50" t="s">
        <v>763</v>
      </c>
      <c r="D22" s="52" t="s">
        <v>135</v>
      </c>
      <c r="E22" s="52">
        <v>296</v>
      </c>
      <c r="F22" s="52"/>
      <c r="G22" s="57">
        <f t="shared" si="0"/>
        <v>0</v>
      </c>
    </row>
    <row r="23" spans="1:7" ht="45" x14ac:dyDescent="0.25">
      <c r="A23" s="49" t="s">
        <v>764</v>
      </c>
      <c r="B23" s="50" t="s">
        <v>747</v>
      </c>
      <c r="C23" s="50" t="s">
        <v>763</v>
      </c>
      <c r="D23" s="52" t="s">
        <v>135</v>
      </c>
      <c r="E23" s="52">
        <v>286</v>
      </c>
      <c r="F23" s="52"/>
      <c r="G23" s="57">
        <f t="shared" si="0"/>
        <v>0</v>
      </c>
    </row>
    <row r="24" spans="1:7" ht="30" x14ac:dyDescent="0.25">
      <c r="A24" s="49" t="s">
        <v>765</v>
      </c>
      <c r="B24" s="50" t="s">
        <v>747</v>
      </c>
      <c r="C24" s="50" t="s">
        <v>766</v>
      </c>
      <c r="D24" s="52" t="s">
        <v>135</v>
      </c>
      <c r="E24" s="52">
        <v>420</v>
      </c>
      <c r="F24" s="52"/>
      <c r="G24" s="57">
        <f t="shared" si="0"/>
        <v>0</v>
      </c>
    </row>
    <row r="25" spans="1:7" ht="30" x14ac:dyDescent="0.25">
      <c r="A25" s="49" t="s">
        <v>767</v>
      </c>
      <c r="B25" s="50" t="s">
        <v>747</v>
      </c>
      <c r="C25" s="50" t="s">
        <v>768</v>
      </c>
      <c r="D25" s="52" t="s">
        <v>769</v>
      </c>
      <c r="E25" s="52">
        <v>12</v>
      </c>
      <c r="F25" s="52"/>
      <c r="G25" s="57">
        <f t="shared" si="0"/>
        <v>0</v>
      </c>
    </row>
    <row r="26" spans="1:7" ht="30" x14ac:dyDescent="0.25">
      <c r="A26" s="49" t="s">
        <v>770</v>
      </c>
      <c r="B26" s="50" t="s">
        <v>737</v>
      </c>
      <c r="C26" s="50" t="s">
        <v>771</v>
      </c>
      <c r="D26" s="52" t="s">
        <v>744</v>
      </c>
      <c r="E26" s="52">
        <v>1</v>
      </c>
      <c r="F26" s="52"/>
      <c r="G26" s="57">
        <f t="shared" si="0"/>
        <v>0</v>
      </c>
    </row>
    <row r="27" spans="1:7" ht="30" x14ac:dyDescent="0.25">
      <c r="A27" s="49" t="s">
        <v>772</v>
      </c>
      <c r="B27" s="50"/>
      <c r="C27" s="50" t="s">
        <v>773</v>
      </c>
      <c r="D27" s="52" t="s">
        <v>744</v>
      </c>
      <c r="E27" s="52">
        <v>1</v>
      </c>
      <c r="F27" s="52"/>
      <c r="G27" s="57">
        <f t="shared" si="0"/>
        <v>0</v>
      </c>
    </row>
    <row r="28" spans="1:7" x14ac:dyDescent="0.25">
      <c r="A28" s="49" t="s">
        <v>774</v>
      </c>
      <c r="B28" s="50"/>
      <c r="C28" s="51" t="s">
        <v>775</v>
      </c>
      <c r="D28" s="52"/>
      <c r="E28" s="52"/>
      <c r="F28" s="52"/>
      <c r="G28" s="57"/>
    </row>
    <row r="29" spans="1:7" ht="45" x14ac:dyDescent="0.25">
      <c r="A29" s="49" t="s">
        <v>776</v>
      </c>
      <c r="B29" s="50" t="s">
        <v>747</v>
      </c>
      <c r="C29" s="50" t="s">
        <v>777</v>
      </c>
      <c r="D29" s="52" t="s">
        <v>127</v>
      </c>
      <c r="E29" s="52">
        <v>2</v>
      </c>
      <c r="F29" s="52"/>
      <c r="G29" s="57">
        <f t="shared" si="0"/>
        <v>0</v>
      </c>
    </row>
    <row r="30" spans="1:7" ht="45" x14ac:dyDescent="0.25">
      <c r="A30" s="49" t="s">
        <v>778</v>
      </c>
      <c r="B30" s="50" t="s">
        <v>747</v>
      </c>
      <c r="C30" s="50" t="s">
        <v>779</v>
      </c>
      <c r="D30" s="52" t="s">
        <v>127</v>
      </c>
      <c r="E30" s="52">
        <v>3</v>
      </c>
      <c r="F30" s="52"/>
      <c r="G30" s="57">
        <f t="shared" si="0"/>
        <v>0</v>
      </c>
    </row>
    <row r="31" spans="1:7" ht="45" x14ac:dyDescent="0.25">
      <c r="A31" s="49" t="s">
        <v>780</v>
      </c>
      <c r="B31" s="50"/>
      <c r="C31" s="50" t="s">
        <v>781</v>
      </c>
      <c r="D31" s="52" t="s">
        <v>135</v>
      </c>
      <c r="E31" s="52">
        <v>486</v>
      </c>
      <c r="F31" s="52"/>
      <c r="G31" s="57">
        <f t="shared" si="0"/>
        <v>0</v>
      </c>
    </row>
    <row r="32" spans="1:7" x14ac:dyDescent="0.25">
      <c r="A32" s="49" t="s">
        <v>782</v>
      </c>
      <c r="B32" s="50"/>
      <c r="C32" s="51" t="s">
        <v>783</v>
      </c>
      <c r="D32" s="52"/>
      <c r="E32" s="52"/>
      <c r="F32" s="52"/>
      <c r="G32" s="57">
        <f t="shared" si="0"/>
        <v>0</v>
      </c>
    </row>
    <row r="33" spans="1:7" x14ac:dyDescent="0.25">
      <c r="A33" s="49" t="s">
        <v>784</v>
      </c>
      <c r="B33" s="50" t="s">
        <v>737</v>
      </c>
      <c r="C33" s="50" t="s">
        <v>785</v>
      </c>
      <c r="D33" s="52" t="s">
        <v>127</v>
      </c>
      <c r="E33" s="52">
        <v>4</v>
      </c>
      <c r="F33" s="52"/>
      <c r="G33" s="57">
        <f t="shared" si="0"/>
        <v>0</v>
      </c>
    </row>
    <row r="34" spans="1:7" ht="45" x14ac:dyDescent="0.25">
      <c r="A34" s="49" t="s">
        <v>786</v>
      </c>
      <c r="B34" s="50" t="s">
        <v>737</v>
      </c>
      <c r="C34" s="50" t="s">
        <v>787</v>
      </c>
      <c r="D34" s="52" t="s">
        <v>135</v>
      </c>
      <c r="E34" s="52">
        <v>52</v>
      </c>
      <c r="F34" s="52"/>
      <c r="G34" s="57">
        <f t="shared" si="0"/>
        <v>0</v>
      </c>
    </row>
    <row r="35" spans="1:7" x14ac:dyDescent="0.25">
      <c r="A35" s="144" t="s">
        <v>733</v>
      </c>
      <c r="B35" s="144"/>
      <c r="C35" s="144"/>
      <c r="D35" s="144"/>
      <c r="E35" s="144"/>
      <c r="F35" s="144"/>
      <c r="G35" s="52"/>
    </row>
    <row r="36" spans="1:7" x14ac:dyDescent="0.25">
      <c r="A36" s="144" t="s">
        <v>102</v>
      </c>
      <c r="B36" s="144"/>
      <c r="C36" s="144"/>
      <c r="D36" s="144"/>
      <c r="E36" s="144"/>
      <c r="F36" s="144"/>
      <c r="G36" s="52"/>
    </row>
    <row r="37" spans="1:7" x14ac:dyDescent="0.25">
      <c r="A37" s="144" t="s">
        <v>734</v>
      </c>
      <c r="B37" s="144"/>
      <c r="C37" s="144"/>
      <c r="D37" s="144"/>
      <c r="E37" s="144"/>
      <c r="F37" s="144"/>
      <c r="G37" s="54"/>
    </row>
  </sheetData>
  <mergeCells count="5">
    <mergeCell ref="A1:G1"/>
    <mergeCell ref="A2:G2"/>
    <mergeCell ref="A35:F35"/>
    <mergeCell ref="A36:F36"/>
    <mergeCell ref="A37:F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2D661-0562-4B06-86BE-2451FDADBF81}">
  <dimension ref="A1:G64"/>
  <sheetViews>
    <sheetView topLeftCell="A40" workbookViewId="0">
      <selection activeCell="A62" sqref="A62:F62"/>
    </sheetView>
  </sheetViews>
  <sheetFormatPr defaultRowHeight="12.75" x14ac:dyDescent="0.2"/>
  <cols>
    <col min="1" max="1" width="18.6640625" style="20" customWidth="1"/>
    <col min="2" max="2" width="26.83203125" style="20" customWidth="1"/>
    <col min="3" max="3" width="66.5" style="20" customWidth="1"/>
    <col min="4" max="4" width="14" style="20" customWidth="1"/>
    <col min="5" max="5" width="17.5" style="20" customWidth="1"/>
    <col min="6" max="7" width="19.83203125" style="20" customWidth="1"/>
    <col min="8" max="254" width="9.33203125" style="20"/>
    <col min="255" max="255" width="18.6640625" style="20" customWidth="1"/>
    <col min="256" max="256" width="26.83203125" style="20" customWidth="1"/>
    <col min="257" max="257" width="66.5" style="20" customWidth="1"/>
    <col min="258" max="258" width="14" style="20" customWidth="1"/>
    <col min="259" max="260" width="17.5" style="20" customWidth="1"/>
    <col min="261" max="263" width="19.83203125" style="20" customWidth="1"/>
    <col min="264" max="510" width="9.33203125" style="20"/>
    <col min="511" max="511" width="18.6640625" style="20" customWidth="1"/>
    <col min="512" max="512" width="26.83203125" style="20" customWidth="1"/>
    <col min="513" max="513" width="66.5" style="20" customWidth="1"/>
    <col min="514" max="514" width="14" style="20" customWidth="1"/>
    <col min="515" max="516" width="17.5" style="20" customWidth="1"/>
    <col min="517" max="519" width="19.83203125" style="20" customWidth="1"/>
    <col min="520" max="766" width="9.33203125" style="20"/>
    <col min="767" max="767" width="18.6640625" style="20" customWidth="1"/>
    <col min="768" max="768" width="26.83203125" style="20" customWidth="1"/>
    <col min="769" max="769" width="66.5" style="20" customWidth="1"/>
    <col min="770" max="770" width="14" style="20" customWidth="1"/>
    <col min="771" max="772" width="17.5" style="20" customWidth="1"/>
    <col min="773" max="775" width="19.83203125" style="20" customWidth="1"/>
    <col min="776" max="1022" width="9.33203125" style="20"/>
    <col min="1023" max="1023" width="18.6640625" style="20" customWidth="1"/>
    <col min="1024" max="1024" width="26.83203125" style="20" customWidth="1"/>
    <col min="1025" max="1025" width="66.5" style="20" customWidth="1"/>
    <col min="1026" max="1026" width="14" style="20" customWidth="1"/>
    <col min="1027" max="1028" width="17.5" style="20" customWidth="1"/>
    <col min="1029" max="1031" width="19.83203125" style="20" customWidth="1"/>
    <col min="1032" max="1278" width="9.33203125" style="20"/>
    <col min="1279" max="1279" width="18.6640625" style="20" customWidth="1"/>
    <col min="1280" max="1280" width="26.83203125" style="20" customWidth="1"/>
    <col min="1281" max="1281" width="66.5" style="20" customWidth="1"/>
    <col min="1282" max="1282" width="14" style="20" customWidth="1"/>
    <col min="1283" max="1284" width="17.5" style="20" customWidth="1"/>
    <col min="1285" max="1287" width="19.83203125" style="20" customWidth="1"/>
    <col min="1288" max="1534" width="9.33203125" style="20"/>
    <col min="1535" max="1535" width="18.6640625" style="20" customWidth="1"/>
    <col min="1536" max="1536" width="26.83203125" style="20" customWidth="1"/>
    <col min="1537" max="1537" width="66.5" style="20" customWidth="1"/>
    <col min="1538" max="1538" width="14" style="20" customWidth="1"/>
    <col min="1539" max="1540" width="17.5" style="20" customWidth="1"/>
    <col min="1541" max="1543" width="19.83203125" style="20" customWidth="1"/>
    <col min="1544" max="1790" width="9.33203125" style="20"/>
    <col min="1791" max="1791" width="18.6640625" style="20" customWidth="1"/>
    <col min="1792" max="1792" width="26.83203125" style="20" customWidth="1"/>
    <col min="1793" max="1793" width="66.5" style="20" customWidth="1"/>
    <col min="1794" max="1794" width="14" style="20" customWidth="1"/>
    <col min="1795" max="1796" width="17.5" style="20" customWidth="1"/>
    <col min="1797" max="1799" width="19.83203125" style="20" customWidth="1"/>
    <col min="1800" max="2046" width="9.33203125" style="20"/>
    <col min="2047" max="2047" width="18.6640625" style="20" customWidth="1"/>
    <col min="2048" max="2048" width="26.83203125" style="20" customWidth="1"/>
    <col min="2049" max="2049" width="66.5" style="20" customWidth="1"/>
    <col min="2050" max="2050" width="14" style="20" customWidth="1"/>
    <col min="2051" max="2052" width="17.5" style="20" customWidth="1"/>
    <col min="2053" max="2055" width="19.83203125" style="20" customWidth="1"/>
    <col min="2056" max="2302" width="9.33203125" style="20"/>
    <col min="2303" max="2303" width="18.6640625" style="20" customWidth="1"/>
    <col min="2304" max="2304" width="26.83203125" style="20" customWidth="1"/>
    <col min="2305" max="2305" width="66.5" style="20" customWidth="1"/>
    <col min="2306" max="2306" width="14" style="20" customWidth="1"/>
    <col min="2307" max="2308" width="17.5" style="20" customWidth="1"/>
    <col min="2309" max="2311" width="19.83203125" style="20" customWidth="1"/>
    <col min="2312" max="2558" width="9.33203125" style="20"/>
    <col min="2559" max="2559" width="18.6640625" style="20" customWidth="1"/>
    <col min="2560" max="2560" width="26.83203125" style="20" customWidth="1"/>
    <col min="2561" max="2561" width="66.5" style="20" customWidth="1"/>
    <col min="2562" max="2562" width="14" style="20" customWidth="1"/>
    <col min="2563" max="2564" width="17.5" style="20" customWidth="1"/>
    <col min="2565" max="2567" width="19.83203125" style="20" customWidth="1"/>
    <col min="2568" max="2814" width="9.33203125" style="20"/>
    <col min="2815" max="2815" width="18.6640625" style="20" customWidth="1"/>
    <col min="2816" max="2816" width="26.83203125" style="20" customWidth="1"/>
    <col min="2817" max="2817" width="66.5" style="20" customWidth="1"/>
    <col min="2818" max="2818" width="14" style="20" customWidth="1"/>
    <col min="2819" max="2820" width="17.5" style="20" customWidth="1"/>
    <col min="2821" max="2823" width="19.83203125" style="20" customWidth="1"/>
    <col min="2824" max="3070" width="9.33203125" style="20"/>
    <col min="3071" max="3071" width="18.6640625" style="20" customWidth="1"/>
    <col min="3072" max="3072" width="26.83203125" style="20" customWidth="1"/>
    <col min="3073" max="3073" width="66.5" style="20" customWidth="1"/>
    <col min="3074" max="3074" width="14" style="20" customWidth="1"/>
    <col min="3075" max="3076" width="17.5" style="20" customWidth="1"/>
    <col min="3077" max="3079" width="19.83203125" style="20" customWidth="1"/>
    <col min="3080" max="3326" width="9.33203125" style="20"/>
    <col min="3327" max="3327" width="18.6640625" style="20" customWidth="1"/>
    <col min="3328" max="3328" width="26.83203125" style="20" customWidth="1"/>
    <col min="3329" max="3329" width="66.5" style="20" customWidth="1"/>
    <col min="3330" max="3330" width="14" style="20" customWidth="1"/>
    <col min="3331" max="3332" width="17.5" style="20" customWidth="1"/>
    <col min="3333" max="3335" width="19.83203125" style="20" customWidth="1"/>
    <col min="3336" max="3582" width="9.33203125" style="20"/>
    <col min="3583" max="3583" width="18.6640625" style="20" customWidth="1"/>
    <col min="3584" max="3584" width="26.83203125" style="20" customWidth="1"/>
    <col min="3585" max="3585" width="66.5" style="20" customWidth="1"/>
    <col min="3586" max="3586" width="14" style="20" customWidth="1"/>
    <col min="3587" max="3588" width="17.5" style="20" customWidth="1"/>
    <col min="3589" max="3591" width="19.83203125" style="20" customWidth="1"/>
    <col min="3592" max="3838" width="9.33203125" style="20"/>
    <col min="3839" max="3839" width="18.6640625" style="20" customWidth="1"/>
    <col min="3840" max="3840" width="26.83203125" style="20" customWidth="1"/>
    <col min="3841" max="3841" width="66.5" style="20" customWidth="1"/>
    <col min="3842" max="3842" width="14" style="20" customWidth="1"/>
    <col min="3843" max="3844" width="17.5" style="20" customWidth="1"/>
    <col min="3845" max="3847" width="19.83203125" style="20" customWidth="1"/>
    <col min="3848" max="4094" width="9.33203125" style="20"/>
    <col min="4095" max="4095" width="18.6640625" style="20" customWidth="1"/>
    <col min="4096" max="4096" width="26.83203125" style="20" customWidth="1"/>
    <col min="4097" max="4097" width="66.5" style="20" customWidth="1"/>
    <col min="4098" max="4098" width="14" style="20" customWidth="1"/>
    <col min="4099" max="4100" width="17.5" style="20" customWidth="1"/>
    <col min="4101" max="4103" width="19.83203125" style="20" customWidth="1"/>
    <col min="4104" max="4350" width="9.33203125" style="20"/>
    <col min="4351" max="4351" width="18.6640625" style="20" customWidth="1"/>
    <col min="4352" max="4352" width="26.83203125" style="20" customWidth="1"/>
    <col min="4353" max="4353" width="66.5" style="20" customWidth="1"/>
    <col min="4354" max="4354" width="14" style="20" customWidth="1"/>
    <col min="4355" max="4356" width="17.5" style="20" customWidth="1"/>
    <col min="4357" max="4359" width="19.83203125" style="20" customWidth="1"/>
    <col min="4360" max="4606" width="9.33203125" style="20"/>
    <col min="4607" max="4607" width="18.6640625" style="20" customWidth="1"/>
    <col min="4608" max="4608" width="26.83203125" style="20" customWidth="1"/>
    <col min="4609" max="4609" width="66.5" style="20" customWidth="1"/>
    <col min="4610" max="4610" width="14" style="20" customWidth="1"/>
    <col min="4611" max="4612" width="17.5" style="20" customWidth="1"/>
    <col min="4613" max="4615" width="19.83203125" style="20" customWidth="1"/>
    <col min="4616" max="4862" width="9.33203125" style="20"/>
    <col min="4863" max="4863" width="18.6640625" style="20" customWidth="1"/>
    <col min="4864" max="4864" width="26.83203125" style="20" customWidth="1"/>
    <col min="4865" max="4865" width="66.5" style="20" customWidth="1"/>
    <col min="4866" max="4866" width="14" style="20" customWidth="1"/>
    <col min="4867" max="4868" width="17.5" style="20" customWidth="1"/>
    <col min="4869" max="4871" width="19.83203125" style="20" customWidth="1"/>
    <col min="4872" max="5118" width="9.33203125" style="20"/>
    <col min="5119" max="5119" width="18.6640625" style="20" customWidth="1"/>
    <col min="5120" max="5120" width="26.83203125" style="20" customWidth="1"/>
    <col min="5121" max="5121" width="66.5" style="20" customWidth="1"/>
    <col min="5122" max="5122" width="14" style="20" customWidth="1"/>
    <col min="5123" max="5124" width="17.5" style="20" customWidth="1"/>
    <col min="5125" max="5127" width="19.83203125" style="20" customWidth="1"/>
    <col min="5128" max="5374" width="9.33203125" style="20"/>
    <col min="5375" max="5375" width="18.6640625" style="20" customWidth="1"/>
    <col min="5376" max="5376" width="26.83203125" style="20" customWidth="1"/>
    <col min="5377" max="5377" width="66.5" style="20" customWidth="1"/>
    <col min="5378" max="5378" width="14" style="20" customWidth="1"/>
    <col min="5379" max="5380" width="17.5" style="20" customWidth="1"/>
    <col min="5381" max="5383" width="19.83203125" style="20" customWidth="1"/>
    <col min="5384" max="5630" width="9.33203125" style="20"/>
    <col min="5631" max="5631" width="18.6640625" style="20" customWidth="1"/>
    <col min="5632" max="5632" width="26.83203125" style="20" customWidth="1"/>
    <col min="5633" max="5633" width="66.5" style="20" customWidth="1"/>
    <col min="5634" max="5634" width="14" style="20" customWidth="1"/>
    <col min="5635" max="5636" width="17.5" style="20" customWidth="1"/>
    <col min="5637" max="5639" width="19.83203125" style="20" customWidth="1"/>
    <col min="5640" max="5886" width="9.33203125" style="20"/>
    <col min="5887" max="5887" width="18.6640625" style="20" customWidth="1"/>
    <col min="5888" max="5888" width="26.83203125" style="20" customWidth="1"/>
    <col min="5889" max="5889" width="66.5" style="20" customWidth="1"/>
    <col min="5890" max="5890" width="14" style="20" customWidth="1"/>
    <col min="5891" max="5892" width="17.5" style="20" customWidth="1"/>
    <col min="5893" max="5895" width="19.83203125" style="20" customWidth="1"/>
    <col min="5896" max="6142" width="9.33203125" style="20"/>
    <col min="6143" max="6143" width="18.6640625" style="20" customWidth="1"/>
    <col min="6144" max="6144" width="26.83203125" style="20" customWidth="1"/>
    <col min="6145" max="6145" width="66.5" style="20" customWidth="1"/>
    <col min="6146" max="6146" width="14" style="20" customWidth="1"/>
    <col min="6147" max="6148" width="17.5" style="20" customWidth="1"/>
    <col min="6149" max="6151" width="19.83203125" style="20" customWidth="1"/>
    <col min="6152" max="6398" width="9.33203125" style="20"/>
    <col min="6399" max="6399" width="18.6640625" style="20" customWidth="1"/>
    <col min="6400" max="6400" width="26.83203125" style="20" customWidth="1"/>
    <col min="6401" max="6401" width="66.5" style="20" customWidth="1"/>
    <col min="6402" max="6402" width="14" style="20" customWidth="1"/>
    <col min="6403" max="6404" width="17.5" style="20" customWidth="1"/>
    <col min="6405" max="6407" width="19.83203125" style="20" customWidth="1"/>
    <col min="6408" max="6654" width="9.33203125" style="20"/>
    <col min="6655" max="6655" width="18.6640625" style="20" customWidth="1"/>
    <col min="6656" max="6656" width="26.83203125" style="20" customWidth="1"/>
    <col min="6657" max="6657" width="66.5" style="20" customWidth="1"/>
    <col min="6658" max="6658" width="14" style="20" customWidth="1"/>
    <col min="6659" max="6660" width="17.5" style="20" customWidth="1"/>
    <col min="6661" max="6663" width="19.83203125" style="20" customWidth="1"/>
    <col min="6664" max="6910" width="9.33203125" style="20"/>
    <col min="6911" max="6911" width="18.6640625" style="20" customWidth="1"/>
    <col min="6912" max="6912" width="26.83203125" style="20" customWidth="1"/>
    <col min="6913" max="6913" width="66.5" style="20" customWidth="1"/>
    <col min="6914" max="6914" width="14" style="20" customWidth="1"/>
    <col min="6915" max="6916" width="17.5" style="20" customWidth="1"/>
    <col min="6917" max="6919" width="19.83203125" style="20" customWidth="1"/>
    <col min="6920" max="7166" width="9.33203125" style="20"/>
    <col min="7167" max="7167" width="18.6640625" style="20" customWidth="1"/>
    <col min="7168" max="7168" width="26.83203125" style="20" customWidth="1"/>
    <col min="7169" max="7169" width="66.5" style="20" customWidth="1"/>
    <col min="7170" max="7170" width="14" style="20" customWidth="1"/>
    <col min="7171" max="7172" width="17.5" style="20" customWidth="1"/>
    <col min="7173" max="7175" width="19.83203125" style="20" customWidth="1"/>
    <col min="7176" max="7422" width="9.33203125" style="20"/>
    <col min="7423" max="7423" width="18.6640625" style="20" customWidth="1"/>
    <col min="7424" max="7424" width="26.83203125" style="20" customWidth="1"/>
    <col min="7425" max="7425" width="66.5" style="20" customWidth="1"/>
    <col min="7426" max="7426" width="14" style="20" customWidth="1"/>
    <col min="7427" max="7428" width="17.5" style="20" customWidth="1"/>
    <col min="7429" max="7431" width="19.83203125" style="20" customWidth="1"/>
    <col min="7432" max="7678" width="9.33203125" style="20"/>
    <col min="7679" max="7679" width="18.6640625" style="20" customWidth="1"/>
    <col min="7680" max="7680" width="26.83203125" style="20" customWidth="1"/>
    <col min="7681" max="7681" width="66.5" style="20" customWidth="1"/>
    <col min="7682" max="7682" width="14" style="20" customWidth="1"/>
    <col min="7683" max="7684" width="17.5" style="20" customWidth="1"/>
    <col min="7685" max="7687" width="19.83203125" style="20" customWidth="1"/>
    <col min="7688" max="7934" width="9.33203125" style="20"/>
    <col min="7935" max="7935" width="18.6640625" style="20" customWidth="1"/>
    <col min="7936" max="7936" width="26.83203125" style="20" customWidth="1"/>
    <col min="7937" max="7937" width="66.5" style="20" customWidth="1"/>
    <col min="7938" max="7938" width="14" style="20" customWidth="1"/>
    <col min="7939" max="7940" width="17.5" style="20" customWidth="1"/>
    <col min="7941" max="7943" width="19.83203125" style="20" customWidth="1"/>
    <col min="7944" max="8190" width="9.33203125" style="20"/>
    <col min="8191" max="8191" width="18.6640625" style="20" customWidth="1"/>
    <col min="8192" max="8192" width="26.83203125" style="20" customWidth="1"/>
    <col min="8193" max="8193" width="66.5" style="20" customWidth="1"/>
    <col min="8194" max="8194" width="14" style="20" customWidth="1"/>
    <col min="8195" max="8196" width="17.5" style="20" customWidth="1"/>
    <col min="8197" max="8199" width="19.83203125" style="20" customWidth="1"/>
    <col min="8200" max="8446" width="9.33203125" style="20"/>
    <col min="8447" max="8447" width="18.6640625" style="20" customWidth="1"/>
    <col min="8448" max="8448" width="26.83203125" style="20" customWidth="1"/>
    <col min="8449" max="8449" width="66.5" style="20" customWidth="1"/>
    <col min="8450" max="8450" width="14" style="20" customWidth="1"/>
    <col min="8451" max="8452" width="17.5" style="20" customWidth="1"/>
    <col min="8453" max="8455" width="19.83203125" style="20" customWidth="1"/>
    <col min="8456" max="8702" width="9.33203125" style="20"/>
    <col min="8703" max="8703" width="18.6640625" style="20" customWidth="1"/>
    <col min="8704" max="8704" width="26.83203125" style="20" customWidth="1"/>
    <col min="8705" max="8705" width="66.5" style="20" customWidth="1"/>
    <col min="8706" max="8706" width="14" style="20" customWidth="1"/>
    <col min="8707" max="8708" width="17.5" style="20" customWidth="1"/>
    <col min="8709" max="8711" width="19.83203125" style="20" customWidth="1"/>
    <col min="8712" max="8958" width="9.33203125" style="20"/>
    <col min="8959" max="8959" width="18.6640625" style="20" customWidth="1"/>
    <col min="8960" max="8960" width="26.83203125" style="20" customWidth="1"/>
    <col min="8961" max="8961" width="66.5" style="20" customWidth="1"/>
    <col min="8962" max="8962" width="14" style="20" customWidth="1"/>
    <col min="8963" max="8964" width="17.5" style="20" customWidth="1"/>
    <col min="8965" max="8967" width="19.83203125" style="20" customWidth="1"/>
    <col min="8968" max="9214" width="9.33203125" style="20"/>
    <col min="9215" max="9215" width="18.6640625" style="20" customWidth="1"/>
    <col min="9216" max="9216" width="26.83203125" style="20" customWidth="1"/>
    <col min="9217" max="9217" width="66.5" style="20" customWidth="1"/>
    <col min="9218" max="9218" width="14" style="20" customWidth="1"/>
    <col min="9219" max="9220" width="17.5" style="20" customWidth="1"/>
    <col min="9221" max="9223" width="19.83203125" style="20" customWidth="1"/>
    <col min="9224" max="9470" width="9.33203125" style="20"/>
    <col min="9471" max="9471" width="18.6640625" style="20" customWidth="1"/>
    <col min="9472" max="9472" width="26.83203125" style="20" customWidth="1"/>
    <col min="9473" max="9473" width="66.5" style="20" customWidth="1"/>
    <col min="9474" max="9474" width="14" style="20" customWidth="1"/>
    <col min="9475" max="9476" width="17.5" style="20" customWidth="1"/>
    <col min="9477" max="9479" width="19.83203125" style="20" customWidth="1"/>
    <col min="9480" max="9726" width="9.33203125" style="20"/>
    <col min="9727" max="9727" width="18.6640625" style="20" customWidth="1"/>
    <col min="9728" max="9728" width="26.83203125" style="20" customWidth="1"/>
    <col min="9729" max="9729" width="66.5" style="20" customWidth="1"/>
    <col min="9730" max="9730" width="14" style="20" customWidth="1"/>
    <col min="9731" max="9732" width="17.5" style="20" customWidth="1"/>
    <col min="9733" max="9735" width="19.83203125" style="20" customWidth="1"/>
    <col min="9736" max="9982" width="9.33203125" style="20"/>
    <col min="9983" max="9983" width="18.6640625" style="20" customWidth="1"/>
    <col min="9984" max="9984" width="26.83203125" style="20" customWidth="1"/>
    <col min="9985" max="9985" width="66.5" style="20" customWidth="1"/>
    <col min="9986" max="9986" width="14" style="20" customWidth="1"/>
    <col min="9987" max="9988" width="17.5" style="20" customWidth="1"/>
    <col min="9989" max="9991" width="19.83203125" style="20" customWidth="1"/>
    <col min="9992" max="10238" width="9.33203125" style="20"/>
    <col min="10239" max="10239" width="18.6640625" style="20" customWidth="1"/>
    <col min="10240" max="10240" width="26.83203125" style="20" customWidth="1"/>
    <col min="10241" max="10241" width="66.5" style="20" customWidth="1"/>
    <col min="10242" max="10242" width="14" style="20" customWidth="1"/>
    <col min="10243" max="10244" width="17.5" style="20" customWidth="1"/>
    <col min="10245" max="10247" width="19.83203125" style="20" customWidth="1"/>
    <col min="10248" max="10494" width="9.33203125" style="20"/>
    <col min="10495" max="10495" width="18.6640625" style="20" customWidth="1"/>
    <col min="10496" max="10496" width="26.83203125" style="20" customWidth="1"/>
    <col min="10497" max="10497" width="66.5" style="20" customWidth="1"/>
    <col min="10498" max="10498" width="14" style="20" customWidth="1"/>
    <col min="10499" max="10500" width="17.5" style="20" customWidth="1"/>
    <col min="10501" max="10503" width="19.83203125" style="20" customWidth="1"/>
    <col min="10504" max="10750" width="9.33203125" style="20"/>
    <col min="10751" max="10751" width="18.6640625" style="20" customWidth="1"/>
    <col min="10752" max="10752" width="26.83203125" style="20" customWidth="1"/>
    <col min="10753" max="10753" width="66.5" style="20" customWidth="1"/>
    <col min="10754" max="10754" width="14" style="20" customWidth="1"/>
    <col min="10755" max="10756" width="17.5" style="20" customWidth="1"/>
    <col min="10757" max="10759" width="19.83203125" style="20" customWidth="1"/>
    <col min="10760" max="11006" width="9.33203125" style="20"/>
    <col min="11007" max="11007" width="18.6640625" style="20" customWidth="1"/>
    <col min="11008" max="11008" width="26.83203125" style="20" customWidth="1"/>
    <col min="11009" max="11009" width="66.5" style="20" customWidth="1"/>
    <col min="11010" max="11010" width="14" style="20" customWidth="1"/>
    <col min="11011" max="11012" width="17.5" style="20" customWidth="1"/>
    <col min="11013" max="11015" width="19.83203125" style="20" customWidth="1"/>
    <col min="11016" max="11262" width="9.33203125" style="20"/>
    <col min="11263" max="11263" width="18.6640625" style="20" customWidth="1"/>
    <col min="11264" max="11264" width="26.83203125" style="20" customWidth="1"/>
    <col min="11265" max="11265" width="66.5" style="20" customWidth="1"/>
    <col min="11266" max="11266" width="14" style="20" customWidth="1"/>
    <col min="11267" max="11268" width="17.5" style="20" customWidth="1"/>
    <col min="11269" max="11271" width="19.83203125" style="20" customWidth="1"/>
    <col min="11272" max="11518" width="9.33203125" style="20"/>
    <col min="11519" max="11519" width="18.6640625" style="20" customWidth="1"/>
    <col min="11520" max="11520" width="26.83203125" style="20" customWidth="1"/>
    <col min="11521" max="11521" width="66.5" style="20" customWidth="1"/>
    <col min="11522" max="11522" width="14" style="20" customWidth="1"/>
    <col min="11523" max="11524" width="17.5" style="20" customWidth="1"/>
    <col min="11525" max="11527" width="19.83203125" style="20" customWidth="1"/>
    <col min="11528" max="11774" width="9.33203125" style="20"/>
    <col min="11775" max="11775" width="18.6640625" style="20" customWidth="1"/>
    <col min="11776" max="11776" width="26.83203125" style="20" customWidth="1"/>
    <col min="11777" max="11777" width="66.5" style="20" customWidth="1"/>
    <col min="11778" max="11778" width="14" style="20" customWidth="1"/>
    <col min="11779" max="11780" width="17.5" style="20" customWidth="1"/>
    <col min="11781" max="11783" width="19.83203125" style="20" customWidth="1"/>
    <col min="11784" max="12030" width="9.33203125" style="20"/>
    <col min="12031" max="12031" width="18.6640625" style="20" customWidth="1"/>
    <col min="12032" max="12032" width="26.83203125" style="20" customWidth="1"/>
    <col min="12033" max="12033" width="66.5" style="20" customWidth="1"/>
    <col min="12034" max="12034" width="14" style="20" customWidth="1"/>
    <col min="12035" max="12036" width="17.5" style="20" customWidth="1"/>
    <col min="12037" max="12039" width="19.83203125" style="20" customWidth="1"/>
    <col min="12040" max="12286" width="9.33203125" style="20"/>
    <col min="12287" max="12287" width="18.6640625" style="20" customWidth="1"/>
    <col min="12288" max="12288" width="26.83203125" style="20" customWidth="1"/>
    <col min="12289" max="12289" width="66.5" style="20" customWidth="1"/>
    <col min="12290" max="12290" width="14" style="20" customWidth="1"/>
    <col min="12291" max="12292" width="17.5" style="20" customWidth="1"/>
    <col min="12293" max="12295" width="19.83203125" style="20" customWidth="1"/>
    <col min="12296" max="12542" width="9.33203125" style="20"/>
    <col min="12543" max="12543" width="18.6640625" style="20" customWidth="1"/>
    <col min="12544" max="12544" width="26.83203125" style="20" customWidth="1"/>
    <col min="12545" max="12545" width="66.5" style="20" customWidth="1"/>
    <col min="12546" max="12546" width="14" style="20" customWidth="1"/>
    <col min="12547" max="12548" width="17.5" style="20" customWidth="1"/>
    <col min="12549" max="12551" width="19.83203125" style="20" customWidth="1"/>
    <col min="12552" max="12798" width="9.33203125" style="20"/>
    <col min="12799" max="12799" width="18.6640625" style="20" customWidth="1"/>
    <col min="12800" max="12800" width="26.83203125" style="20" customWidth="1"/>
    <col min="12801" max="12801" width="66.5" style="20" customWidth="1"/>
    <col min="12802" max="12802" width="14" style="20" customWidth="1"/>
    <col min="12803" max="12804" width="17.5" style="20" customWidth="1"/>
    <col min="12805" max="12807" width="19.83203125" style="20" customWidth="1"/>
    <col min="12808" max="13054" width="9.33203125" style="20"/>
    <col min="13055" max="13055" width="18.6640625" style="20" customWidth="1"/>
    <col min="13056" max="13056" width="26.83203125" style="20" customWidth="1"/>
    <col min="13057" max="13057" width="66.5" style="20" customWidth="1"/>
    <col min="13058" max="13058" width="14" style="20" customWidth="1"/>
    <col min="13059" max="13060" width="17.5" style="20" customWidth="1"/>
    <col min="13061" max="13063" width="19.83203125" style="20" customWidth="1"/>
    <col min="13064" max="13310" width="9.33203125" style="20"/>
    <col min="13311" max="13311" width="18.6640625" style="20" customWidth="1"/>
    <col min="13312" max="13312" width="26.83203125" style="20" customWidth="1"/>
    <col min="13313" max="13313" width="66.5" style="20" customWidth="1"/>
    <col min="13314" max="13314" width="14" style="20" customWidth="1"/>
    <col min="13315" max="13316" width="17.5" style="20" customWidth="1"/>
    <col min="13317" max="13319" width="19.83203125" style="20" customWidth="1"/>
    <col min="13320" max="13566" width="9.33203125" style="20"/>
    <col min="13567" max="13567" width="18.6640625" style="20" customWidth="1"/>
    <col min="13568" max="13568" width="26.83203125" style="20" customWidth="1"/>
    <col min="13569" max="13569" width="66.5" style="20" customWidth="1"/>
    <col min="13570" max="13570" width="14" style="20" customWidth="1"/>
    <col min="13571" max="13572" width="17.5" style="20" customWidth="1"/>
    <col min="13573" max="13575" width="19.83203125" style="20" customWidth="1"/>
    <col min="13576" max="13822" width="9.33203125" style="20"/>
    <col min="13823" max="13823" width="18.6640625" style="20" customWidth="1"/>
    <col min="13824" max="13824" width="26.83203125" style="20" customWidth="1"/>
    <col min="13825" max="13825" width="66.5" style="20" customWidth="1"/>
    <col min="13826" max="13826" width="14" style="20" customWidth="1"/>
    <col min="13827" max="13828" width="17.5" style="20" customWidth="1"/>
    <col min="13829" max="13831" width="19.83203125" style="20" customWidth="1"/>
    <col min="13832" max="14078" width="9.33203125" style="20"/>
    <col min="14079" max="14079" width="18.6640625" style="20" customWidth="1"/>
    <col min="14080" max="14080" width="26.83203125" style="20" customWidth="1"/>
    <col min="14081" max="14081" width="66.5" style="20" customWidth="1"/>
    <col min="14082" max="14082" width="14" style="20" customWidth="1"/>
    <col min="14083" max="14084" width="17.5" style="20" customWidth="1"/>
    <col min="14085" max="14087" width="19.83203125" style="20" customWidth="1"/>
    <col min="14088" max="14334" width="9.33203125" style="20"/>
    <col min="14335" max="14335" width="18.6640625" style="20" customWidth="1"/>
    <col min="14336" max="14336" width="26.83203125" style="20" customWidth="1"/>
    <col min="14337" max="14337" width="66.5" style="20" customWidth="1"/>
    <col min="14338" max="14338" width="14" style="20" customWidth="1"/>
    <col min="14339" max="14340" width="17.5" style="20" customWidth="1"/>
    <col min="14341" max="14343" width="19.83203125" style="20" customWidth="1"/>
    <col min="14344" max="14590" width="9.33203125" style="20"/>
    <col min="14591" max="14591" width="18.6640625" style="20" customWidth="1"/>
    <col min="14592" max="14592" width="26.83203125" style="20" customWidth="1"/>
    <col min="14593" max="14593" width="66.5" style="20" customWidth="1"/>
    <col min="14594" max="14594" width="14" style="20" customWidth="1"/>
    <col min="14595" max="14596" width="17.5" style="20" customWidth="1"/>
    <col min="14597" max="14599" width="19.83203125" style="20" customWidth="1"/>
    <col min="14600" max="14846" width="9.33203125" style="20"/>
    <col min="14847" max="14847" width="18.6640625" style="20" customWidth="1"/>
    <col min="14848" max="14848" width="26.83203125" style="20" customWidth="1"/>
    <col min="14849" max="14849" width="66.5" style="20" customWidth="1"/>
    <col min="14850" max="14850" width="14" style="20" customWidth="1"/>
    <col min="14851" max="14852" width="17.5" style="20" customWidth="1"/>
    <col min="14853" max="14855" width="19.83203125" style="20" customWidth="1"/>
    <col min="14856" max="15102" width="9.33203125" style="20"/>
    <col min="15103" max="15103" width="18.6640625" style="20" customWidth="1"/>
    <col min="15104" max="15104" width="26.83203125" style="20" customWidth="1"/>
    <col min="15105" max="15105" width="66.5" style="20" customWidth="1"/>
    <col min="15106" max="15106" width="14" style="20" customWidth="1"/>
    <col min="15107" max="15108" width="17.5" style="20" customWidth="1"/>
    <col min="15109" max="15111" width="19.83203125" style="20" customWidth="1"/>
    <col min="15112" max="15358" width="9.33203125" style="20"/>
    <col min="15359" max="15359" width="18.6640625" style="20" customWidth="1"/>
    <col min="15360" max="15360" width="26.83203125" style="20" customWidth="1"/>
    <col min="15361" max="15361" width="66.5" style="20" customWidth="1"/>
    <col min="15362" max="15362" width="14" style="20" customWidth="1"/>
    <col min="15363" max="15364" width="17.5" style="20" customWidth="1"/>
    <col min="15365" max="15367" width="19.83203125" style="20" customWidth="1"/>
    <col min="15368" max="15614" width="9.33203125" style="20"/>
    <col min="15615" max="15615" width="18.6640625" style="20" customWidth="1"/>
    <col min="15616" max="15616" width="26.83203125" style="20" customWidth="1"/>
    <col min="15617" max="15617" width="66.5" style="20" customWidth="1"/>
    <col min="15618" max="15618" width="14" style="20" customWidth="1"/>
    <col min="15619" max="15620" width="17.5" style="20" customWidth="1"/>
    <col min="15621" max="15623" width="19.83203125" style="20" customWidth="1"/>
    <col min="15624" max="15870" width="9.33203125" style="20"/>
    <col min="15871" max="15871" width="18.6640625" style="20" customWidth="1"/>
    <col min="15872" max="15872" width="26.83203125" style="20" customWidth="1"/>
    <col min="15873" max="15873" width="66.5" style="20" customWidth="1"/>
    <col min="15874" max="15874" width="14" style="20" customWidth="1"/>
    <col min="15875" max="15876" width="17.5" style="20" customWidth="1"/>
    <col min="15877" max="15879" width="19.83203125" style="20" customWidth="1"/>
    <col min="15880" max="16126" width="9.33203125" style="20"/>
    <col min="16127" max="16127" width="18.6640625" style="20" customWidth="1"/>
    <col min="16128" max="16128" width="26.83203125" style="20" customWidth="1"/>
    <col min="16129" max="16129" width="66.5" style="20" customWidth="1"/>
    <col min="16130" max="16130" width="14" style="20" customWidth="1"/>
    <col min="16131" max="16132" width="17.5" style="20" customWidth="1"/>
    <col min="16133" max="16135" width="19.83203125" style="20" customWidth="1"/>
    <col min="16136" max="16384" width="9.33203125" style="20"/>
  </cols>
  <sheetData>
    <row r="1" spans="1:7" ht="24.75" customHeight="1" x14ac:dyDescent="0.2">
      <c r="A1" s="145" t="s">
        <v>105</v>
      </c>
      <c r="B1" s="145"/>
      <c r="C1" s="145"/>
      <c r="D1" s="145"/>
      <c r="E1" s="145"/>
      <c r="F1" s="145"/>
      <c r="G1" s="145"/>
    </row>
    <row r="2" spans="1:7" ht="26.25" customHeight="1" x14ac:dyDescent="0.2">
      <c r="A2" s="146" t="s">
        <v>831</v>
      </c>
      <c r="B2" s="145"/>
      <c r="C2" s="145"/>
      <c r="D2" s="145"/>
      <c r="E2" s="145"/>
      <c r="F2" s="145"/>
      <c r="G2" s="145"/>
    </row>
    <row r="3" spans="1:7" x14ac:dyDescent="0.2">
      <c r="A3" s="56" t="s">
        <v>107</v>
      </c>
      <c r="B3" s="56" t="s">
        <v>108</v>
      </c>
      <c r="C3" s="56" t="s">
        <v>109</v>
      </c>
      <c r="D3" s="56" t="s">
        <v>110</v>
      </c>
      <c r="E3" s="56" t="s">
        <v>111</v>
      </c>
      <c r="F3" s="56" t="s">
        <v>112</v>
      </c>
      <c r="G3" s="56" t="s">
        <v>100</v>
      </c>
    </row>
    <row r="4" spans="1:7" s="55" customFormat="1" ht="51" x14ac:dyDescent="0.2">
      <c r="A4" s="21" t="s">
        <v>116</v>
      </c>
      <c r="B4" s="22" t="s">
        <v>789</v>
      </c>
      <c r="C4" s="22" t="s">
        <v>790</v>
      </c>
      <c r="D4" s="23" t="s">
        <v>116</v>
      </c>
      <c r="E4" s="23" t="s">
        <v>116</v>
      </c>
      <c r="F4" s="23"/>
      <c r="G4" s="23"/>
    </row>
    <row r="5" spans="1:7" x14ac:dyDescent="0.2">
      <c r="A5" s="21" t="s">
        <v>113</v>
      </c>
      <c r="B5" s="22" t="s">
        <v>118</v>
      </c>
      <c r="C5" s="22" t="s">
        <v>119</v>
      </c>
      <c r="D5" s="23" t="s">
        <v>116</v>
      </c>
      <c r="E5" s="23" t="s">
        <v>116</v>
      </c>
      <c r="F5" s="23"/>
      <c r="G5" s="23"/>
    </row>
    <row r="6" spans="1:7" ht="21" x14ac:dyDescent="0.2">
      <c r="A6" s="24" t="s">
        <v>117</v>
      </c>
      <c r="B6" s="25" t="s">
        <v>121</v>
      </c>
      <c r="C6" s="25" t="s">
        <v>122</v>
      </c>
      <c r="D6" s="25" t="s">
        <v>123</v>
      </c>
      <c r="E6" s="26">
        <v>0.01</v>
      </c>
      <c r="F6" s="26"/>
      <c r="G6" s="58">
        <f>ROUND((E6*F6),2)</f>
        <v>0</v>
      </c>
    </row>
    <row r="7" spans="1:7" ht="21" x14ac:dyDescent="0.2">
      <c r="A7" s="24" t="s">
        <v>186</v>
      </c>
      <c r="B7" s="25" t="s">
        <v>133</v>
      </c>
      <c r="C7" s="25" t="s">
        <v>134</v>
      </c>
      <c r="D7" s="25" t="s">
        <v>135</v>
      </c>
      <c r="E7" s="26">
        <v>8</v>
      </c>
      <c r="F7" s="26"/>
      <c r="G7" s="58">
        <f t="shared" ref="G7:G61" si="0">ROUND((E7*F7),2)</f>
        <v>0</v>
      </c>
    </row>
    <row r="8" spans="1:7" ht="31.5" x14ac:dyDescent="0.2">
      <c r="A8" s="24" t="s">
        <v>251</v>
      </c>
      <c r="B8" s="25" t="s">
        <v>140</v>
      </c>
      <c r="C8" s="25" t="s">
        <v>141</v>
      </c>
      <c r="D8" s="25" t="s">
        <v>131</v>
      </c>
      <c r="E8" s="26">
        <v>110</v>
      </c>
      <c r="F8" s="26"/>
      <c r="G8" s="58">
        <f t="shared" si="0"/>
        <v>0</v>
      </c>
    </row>
    <row r="9" spans="1:7" ht="21" x14ac:dyDescent="0.2">
      <c r="A9" s="24" t="s">
        <v>276</v>
      </c>
      <c r="B9" s="25" t="s">
        <v>143</v>
      </c>
      <c r="C9" s="25" t="s">
        <v>146</v>
      </c>
      <c r="D9" s="25" t="s">
        <v>131</v>
      </c>
      <c r="E9" s="26">
        <v>4</v>
      </c>
      <c r="F9" s="26"/>
      <c r="G9" s="58">
        <f t="shared" si="0"/>
        <v>0</v>
      </c>
    </row>
    <row r="10" spans="1:7" ht="21" x14ac:dyDescent="0.2">
      <c r="A10" s="24" t="s">
        <v>311</v>
      </c>
      <c r="B10" s="25" t="s">
        <v>151</v>
      </c>
      <c r="C10" s="25" t="s">
        <v>152</v>
      </c>
      <c r="D10" s="25" t="s">
        <v>131</v>
      </c>
      <c r="E10" s="26">
        <v>110</v>
      </c>
      <c r="F10" s="26"/>
      <c r="G10" s="58">
        <f t="shared" si="0"/>
        <v>0</v>
      </c>
    </row>
    <row r="11" spans="1:7" x14ac:dyDescent="0.2">
      <c r="A11" s="24" t="s">
        <v>326</v>
      </c>
      <c r="B11" s="25" t="s">
        <v>151</v>
      </c>
      <c r="C11" s="25" t="s">
        <v>157</v>
      </c>
      <c r="D11" s="25" t="s">
        <v>131</v>
      </c>
      <c r="E11" s="26">
        <v>4</v>
      </c>
      <c r="F11" s="26"/>
      <c r="G11" s="58">
        <f t="shared" si="0"/>
        <v>0</v>
      </c>
    </row>
    <row r="12" spans="1:7" ht="31.5" x14ac:dyDescent="0.2">
      <c r="A12" s="24" t="s">
        <v>330</v>
      </c>
      <c r="B12" s="25" t="s">
        <v>181</v>
      </c>
      <c r="C12" s="25" t="s">
        <v>182</v>
      </c>
      <c r="D12" s="25" t="s">
        <v>164</v>
      </c>
      <c r="E12" s="26">
        <v>34</v>
      </c>
      <c r="F12" s="26"/>
      <c r="G12" s="58">
        <f t="shared" si="0"/>
        <v>0</v>
      </c>
    </row>
    <row r="13" spans="1:7" x14ac:dyDescent="0.2">
      <c r="A13" s="21" t="s">
        <v>680</v>
      </c>
      <c r="B13" s="22" t="s">
        <v>118</v>
      </c>
      <c r="C13" s="22" t="s">
        <v>252</v>
      </c>
      <c r="D13" s="23" t="s">
        <v>116</v>
      </c>
      <c r="E13" s="23" t="s">
        <v>116</v>
      </c>
      <c r="F13" s="23"/>
      <c r="G13" s="58"/>
    </row>
    <row r="14" spans="1:7" ht="31.5" x14ac:dyDescent="0.2">
      <c r="A14" s="24" t="s">
        <v>682</v>
      </c>
      <c r="B14" s="25" t="s">
        <v>254</v>
      </c>
      <c r="C14" s="25" t="s">
        <v>255</v>
      </c>
      <c r="D14" s="25" t="s">
        <v>164</v>
      </c>
      <c r="E14" s="26">
        <v>10.763999999999999</v>
      </c>
      <c r="F14" s="26"/>
      <c r="G14" s="58">
        <f t="shared" si="0"/>
        <v>0</v>
      </c>
    </row>
    <row r="15" spans="1:7" ht="21" x14ac:dyDescent="0.2">
      <c r="A15" s="24" t="s">
        <v>687</v>
      </c>
      <c r="B15" s="25" t="s">
        <v>257</v>
      </c>
      <c r="C15" s="25" t="s">
        <v>258</v>
      </c>
      <c r="D15" s="25" t="s">
        <v>164</v>
      </c>
      <c r="E15" s="26">
        <v>1.196</v>
      </c>
      <c r="F15" s="26"/>
      <c r="G15" s="58">
        <f t="shared" si="0"/>
        <v>0</v>
      </c>
    </row>
    <row r="16" spans="1:7" ht="21" x14ac:dyDescent="0.2">
      <c r="A16" s="24" t="s">
        <v>691</v>
      </c>
      <c r="B16" s="25" t="s">
        <v>266</v>
      </c>
      <c r="C16" s="25" t="s">
        <v>267</v>
      </c>
      <c r="D16" s="25" t="s">
        <v>164</v>
      </c>
      <c r="E16" s="26">
        <v>12</v>
      </c>
      <c r="F16" s="26"/>
      <c r="G16" s="58">
        <f t="shared" si="0"/>
        <v>0</v>
      </c>
    </row>
    <row r="17" spans="1:7" x14ac:dyDescent="0.2">
      <c r="A17" s="21" t="s">
        <v>774</v>
      </c>
      <c r="B17" s="22" t="s">
        <v>118</v>
      </c>
      <c r="C17" s="22" t="s">
        <v>312</v>
      </c>
      <c r="D17" s="23" t="s">
        <v>116</v>
      </c>
      <c r="E17" s="23" t="s">
        <v>116</v>
      </c>
      <c r="F17" s="23"/>
      <c r="G17" s="58"/>
    </row>
    <row r="18" spans="1:7" ht="21" x14ac:dyDescent="0.2">
      <c r="A18" s="24" t="s">
        <v>776</v>
      </c>
      <c r="B18" s="25" t="s">
        <v>282</v>
      </c>
      <c r="C18" s="25" t="s">
        <v>283</v>
      </c>
      <c r="D18" s="25" t="s">
        <v>131</v>
      </c>
      <c r="E18" s="26">
        <v>73</v>
      </c>
      <c r="F18" s="26"/>
      <c r="G18" s="58">
        <f t="shared" si="0"/>
        <v>0</v>
      </c>
    </row>
    <row r="19" spans="1:7" ht="31.5" x14ac:dyDescent="0.2">
      <c r="A19" s="24" t="s">
        <v>778</v>
      </c>
      <c r="B19" s="25" t="s">
        <v>289</v>
      </c>
      <c r="C19" s="25" t="s">
        <v>315</v>
      </c>
      <c r="D19" s="25" t="s">
        <v>131</v>
      </c>
      <c r="E19" s="26">
        <v>73</v>
      </c>
      <c r="F19" s="26"/>
      <c r="G19" s="58">
        <f t="shared" si="0"/>
        <v>0</v>
      </c>
    </row>
    <row r="20" spans="1:7" ht="31.5" x14ac:dyDescent="0.2">
      <c r="A20" s="24" t="s">
        <v>780</v>
      </c>
      <c r="B20" s="25" t="s">
        <v>289</v>
      </c>
      <c r="C20" s="25" t="s">
        <v>317</v>
      </c>
      <c r="D20" s="25" t="s">
        <v>131</v>
      </c>
      <c r="E20" s="26">
        <v>73</v>
      </c>
      <c r="F20" s="26"/>
      <c r="G20" s="58">
        <f t="shared" si="0"/>
        <v>0</v>
      </c>
    </row>
    <row r="21" spans="1:7" x14ac:dyDescent="0.2">
      <c r="A21" s="24" t="s">
        <v>791</v>
      </c>
      <c r="B21" s="25" t="s">
        <v>292</v>
      </c>
      <c r="C21" s="25" t="s">
        <v>293</v>
      </c>
      <c r="D21" s="25" t="s">
        <v>131</v>
      </c>
      <c r="E21" s="26">
        <v>69</v>
      </c>
      <c r="F21" s="26"/>
      <c r="G21" s="58">
        <f t="shared" si="0"/>
        <v>0</v>
      </c>
    </row>
    <row r="22" spans="1:7" ht="21" x14ac:dyDescent="0.2">
      <c r="A22" s="24" t="s">
        <v>792</v>
      </c>
      <c r="B22" s="25" t="s">
        <v>295</v>
      </c>
      <c r="C22" s="25" t="s">
        <v>296</v>
      </c>
      <c r="D22" s="25" t="s">
        <v>131</v>
      </c>
      <c r="E22" s="26">
        <v>66</v>
      </c>
      <c r="F22" s="26"/>
      <c r="G22" s="58">
        <f t="shared" si="0"/>
        <v>0</v>
      </c>
    </row>
    <row r="23" spans="1:7" x14ac:dyDescent="0.2">
      <c r="A23" s="24" t="s">
        <v>793</v>
      </c>
      <c r="B23" s="25" t="s">
        <v>298</v>
      </c>
      <c r="C23" s="25" t="s">
        <v>299</v>
      </c>
      <c r="D23" s="25" t="s">
        <v>131</v>
      </c>
      <c r="E23" s="26">
        <v>66</v>
      </c>
      <c r="F23" s="26"/>
      <c r="G23" s="58">
        <f t="shared" si="0"/>
        <v>0</v>
      </c>
    </row>
    <row r="24" spans="1:7" ht="31.5" x14ac:dyDescent="0.2">
      <c r="A24" s="24" t="s">
        <v>794</v>
      </c>
      <c r="B24" s="25" t="s">
        <v>301</v>
      </c>
      <c r="C24" s="25" t="s">
        <v>302</v>
      </c>
      <c r="D24" s="25" t="s">
        <v>131</v>
      </c>
      <c r="E24" s="26">
        <v>66</v>
      </c>
      <c r="F24" s="26"/>
      <c r="G24" s="58">
        <f t="shared" si="0"/>
        <v>0</v>
      </c>
    </row>
    <row r="25" spans="1:7" x14ac:dyDescent="0.2">
      <c r="A25" s="24" t="s">
        <v>795</v>
      </c>
      <c r="B25" s="25" t="s">
        <v>298</v>
      </c>
      <c r="C25" s="25" t="s">
        <v>299</v>
      </c>
      <c r="D25" s="25" t="s">
        <v>131</v>
      </c>
      <c r="E25" s="26">
        <v>66</v>
      </c>
      <c r="F25" s="26"/>
      <c r="G25" s="58">
        <f t="shared" si="0"/>
        <v>0</v>
      </c>
    </row>
    <row r="26" spans="1:7" ht="31.5" x14ac:dyDescent="0.2">
      <c r="A26" s="24" t="s">
        <v>796</v>
      </c>
      <c r="B26" s="25" t="s">
        <v>305</v>
      </c>
      <c r="C26" s="25" t="s">
        <v>306</v>
      </c>
      <c r="D26" s="25" t="s">
        <v>131</v>
      </c>
      <c r="E26" s="26">
        <v>64</v>
      </c>
      <c r="F26" s="26"/>
      <c r="G26" s="58">
        <f t="shared" si="0"/>
        <v>0</v>
      </c>
    </row>
    <row r="27" spans="1:7" x14ac:dyDescent="0.2">
      <c r="A27" s="24" t="s">
        <v>797</v>
      </c>
      <c r="B27" s="25" t="s">
        <v>298</v>
      </c>
      <c r="C27" s="25" t="s">
        <v>299</v>
      </c>
      <c r="D27" s="25" t="s">
        <v>131</v>
      </c>
      <c r="E27" s="26">
        <v>64</v>
      </c>
      <c r="F27" s="26"/>
      <c r="G27" s="58">
        <f t="shared" si="0"/>
        <v>0</v>
      </c>
    </row>
    <row r="28" spans="1:7" ht="21" x14ac:dyDescent="0.2">
      <c r="A28" s="24" t="s">
        <v>798</v>
      </c>
      <c r="B28" s="25" t="s">
        <v>309</v>
      </c>
      <c r="C28" s="25" t="s">
        <v>310</v>
      </c>
      <c r="D28" s="25" t="s">
        <v>131</v>
      </c>
      <c r="E28" s="26">
        <v>64</v>
      </c>
      <c r="F28" s="26"/>
      <c r="G28" s="58">
        <f t="shared" si="0"/>
        <v>0</v>
      </c>
    </row>
    <row r="29" spans="1:7" ht="25.5" x14ac:dyDescent="0.2">
      <c r="A29" s="21" t="s">
        <v>782</v>
      </c>
      <c r="B29" s="22" t="s">
        <v>118</v>
      </c>
      <c r="C29" s="22" t="s">
        <v>799</v>
      </c>
      <c r="D29" s="23" t="s">
        <v>116</v>
      </c>
      <c r="E29" s="23" t="s">
        <v>116</v>
      </c>
      <c r="F29" s="23"/>
      <c r="G29" s="58"/>
    </row>
    <row r="30" spans="1:7" ht="21" x14ac:dyDescent="0.2">
      <c r="A30" s="24" t="s">
        <v>784</v>
      </c>
      <c r="B30" s="25" t="s">
        <v>282</v>
      </c>
      <c r="C30" s="25" t="s">
        <v>283</v>
      </c>
      <c r="D30" s="25" t="s">
        <v>131</v>
      </c>
      <c r="E30" s="26">
        <v>15</v>
      </c>
      <c r="F30" s="26"/>
      <c r="G30" s="58">
        <f t="shared" si="0"/>
        <v>0</v>
      </c>
    </row>
    <row r="31" spans="1:7" ht="21" x14ac:dyDescent="0.2">
      <c r="A31" s="24" t="s">
        <v>786</v>
      </c>
      <c r="B31" s="25" t="s">
        <v>292</v>
      </c>
      <c r="C31" s="25" t="s">
        <v>334</v>
      </c>
      <c r="D31" s="25" t="s">
        <v>131</v>
      </c>
      <c r="E31" s="26">
        <v>15</v>
      </c>
      <c r="F31" s="26"/>
      <c r="G31" s="58">
        <f t="shared" si="0"/>
        <v>0</v>
      </c>
    </row>
    <row r="32" spans="1:7" ht="21" x14ac:dyDescent="0.2">
      <c r="A32" s="24" t="s">
        <v>800</v>
      </c>
      <c r="B32" s="25" t="s">
        <v>295</v>
      </c>
      <c r="C32" s="25" t="s">
        <v>336</v>
      </c>
      <c r="D32" s="25" t="s">
        <v>131</v>
      </c>
      <c r="E32" s="26">
        <v>15</v>
      </c>
      <c r="F32" s="26"/>
      <c r="G32" s="58">
        <f t="shared" si="0"/>
        <v>0</v>
      </c>
    </row>
    <row r="33" spans="1:7" ht="31.5" x14ac:dyDescent="0.2">
      <c r="A33" s="24" t="s">
        <v>801</v>
      </c>
      <c r="B33" s="25" t="s">
        <v>341</v>
      </c>
      <c r="C33" s="25" t="s">
        <v>344</v>
      </c>
      <c r="D33" s="25" t="s">
        <v>131</v>
      </c>
      <c r="E33" s="26">
        <v>15</v>
      </c>
      <c r="F33" s="26"/>
      <c r="G33" s="58">
        <f t="shared" si="0"/>
        <v>0</v>
      </c>
    </row>
    <row r="34" spans="1:7" x14ac:dyDescent="0.2">
      <c r="A34" s="21" t="s">
        <v>802</v>
      </c>
      <c r="B34" s="22" t="s">
        <v>118</v>
      </c>
      <c r="C34" s="22" t="s">
        <v>346</v>
      </c>
      <c r="D34" s="23" t="s">
        <v>116</v>
      </c>
      <c r="E34" s="23" t="s">
        <v>116</v>
      </c>
      <c r="F34" s="23"/>
      <c r="G34" s="58"/>
    </row>
    <row r="35" spans="1:7" ht="21" x14ac:dyDescent="0.2">
      <c r="A35" s="24" t="s">
        <v>803</v>
      </c>
      <c r="B35" s="25" t="s">
        <v>282</v>
      </c>
      <c r="C35" s="25" t="s">
        <v>283</v>
      </c>
      <c r="D35" s="25" t="s">
        <v>131</v>
      </c>
      <c r="E35" s="26">
        <v>12</v>
      </c>
      <c r="F35" s="26"/>
      <c r="G35" s="58">
        <f t="shared" si="0"/>
        <v>0</v>
      </c>
    </row>
    <row r="36" spans="1:7" ht="21" x14ac:dyDescent="0.2">
      <c r="A36" s="24" t="s">
        <v>804</v>
      </c>
      <c r="B36" s="25" t="s">
        <v>292</v>
      </c>
      <c r="C36" s="25" t="s">
        <v>334</v>
      </c>
      <c r="D36" s="25" t="s">
        <v>131</v>
      </c>
      <c r="E36" s="26">
        <v>12</v>
      </c>
      <c r="F36" s="26"/>
      <c r="G36" s="58">
        <f t="shared" si="0"/>
        <v>0</v>
      </c>
    </row>
    <row r="37" spans="1:7" x14ac:dyDescent="0.2">
      <c r="A37" s="24" t="s">
        <v>805</v>
      </c>
      <c r="B37" s="25" t="s">
        <v>298</v>
      </c>
      <c r="C37" s="25" t="s">
        <v>299</v>
      </c>
      <c r="D37" s="25" t="s">
        <v>131</v>
      </c>
      <c r="E37" s="26">
        <v>12</v>
      </c>
      <c r="F37" s="26"/>
      <c r="G37" s="58">
        <f t="shared" si="0"/>
        <v>0</v>
      </c>
    </row>
    <row r="38" spans="1:7" ht="21" x14ac:dyDescent="0.2">
      <c r="A38" s="24" t="s">
        <v>806</v>
      </c>
      <c r="B38" s="25" t="s">
        <v>295</v>
      </c>
      <c r="C38" s="25" t="s">
        <v>351</v>
      </c>
      <c r="D38" s="25" t="s">
        <v>131</v>
      </c>
      <c r="E38" s="26">
        <v>12</v>
      </c>
      <c r="F38" s="26"/>
      <c r="G38" s="58">
        <f t="shared" si="0"/>
        <v>0</v>
      </c>
    </row>
    <row r="39" spans="1:7" ht="21" x14ac:dyDescent="0.2">
      <c r="A39" s="24" t="s">
        <v>807</v>
      </c>
      <c r="B39" s="25" t="s">
        <v>353</v>
      </c>
      <c r="C39" s="25" t="s">
        <v>354</v>
      </c>
      <c r="D39" s="25" t="s">
        <v>131</v>
      </c>
      <c r="E39" s="26">
        <v>12</v>
      </c>
      <c r="F39" s="26"/>
      <c r="G39" s="58">
        <f t="shared" si="0"/>
        <v>0</v>
      </c>
    </row>
    <row r="40" spans="1:7" x14ac:dyDescent="0.2">
      <c r="A40" s="21" t="s">
        <v>808</v>
      </c>
      <c r="B40" s="22" t="s">
        <v>118</v>
      </c>
      <c r="C40" s="22" t="s">
        <v>365</v>
      </c>
      <c r="D40" s="23" t="s">
        <v>116</v>
      </c>
      <c r="E40" s="23" t="s">
        <v>116</v>
      </c>
      <c r="F40" s="23"/>
      <c r="G40" s="58"/>
    </row>
    <row r="41" spans="1:7" ht="21" x14ac:dyDescent="0.2">
      <c r="A41" s="24" t="s">
        <v>809</v>
      </c>
      <c r="B41" s="25" t="s">
        <v>282</v>
      </c>
      <c r="C41" s="25" t="s">
        <v>283</v>
      </c>
      <c r="D41" s="25" t="s">
        <v>131</v>
      </c>
      <c r="E41" s="26">
        <v>130</v>
      </c>
      <c r="F41" s="26"/>
      <c r="G41" s="58">
        <f t="shared" si="0"/>
        <v>0</v>
      </c>
    </row>
    <row r="42" spans="1:7" ht="21" x14ac:dyDescent="0.2">
      <c r="A42" s="24" t="s">
        <v>810</v>
      </c>
      <c r="B42" s="25" t="s">
        <v>292</v>
      </c>
      <c r="C42" s="25" t="s">
        <v>368</v>
      </c>
      <c r="D42" s="25" t="s">
        <v>131</v>
      </c>
      <c r="E42" s="26">
        <v>130</v>
      </c>
      <c r="F42" s="26"/>
      <c r="G42" s="58">
        <f t="shared" si="0"/>
        <v>0</v>
      </c>
    </row>
    <row r="43" spans="1:7" ht="21" x14ac:dyDescent="0.2">
      <c r="A43" s="24" t="s">
        <v>811</v>
      </c>
      <c r="B43" s="25" t="s">
        <v>295</v>
      </c>
      <c r="C43" s="25" t="s">
        <v>296</v>
      </c>
      <c r="D43" s="25" t="s">
        <v>131</v>
      </c>
      <c r="E43" s="26">
        <v>130</v>
      </c>
      <c r="F43" s="26"/>
      <c r="G43" s="58">
        <f t="shared" si="0"/>
        <v>0</v>
      </c>
    </row>
    <row r="44" spans="1:7" x14ac:dyDescent="0.2">
      <c r="A44" s="24" t="s">
        <v>812</v>
      </c>
      <c r="B44" s="25" t="s">
        <v>298</v>
      </c>
      <c r="C44" s="25" t="s">
        <v>299</v>
      </c>
      <c r="D44" s="25" t="s">
        <v>131</v>
      </c>
      <c r="E44" s="26">
        <v>130</v>
      </c>
      <c r="F44" s="26"/>
      <c r="G44" s="58">
        <f t="shared" si="0"/>
        <v>0</v>
      </c>
    </row>
    <row r="45" spans="1:7" ht="31.5" x14ac:dyDescent="0.2">
      <c r="A45" s="24" t="s">
        <v>813</v>
      </c>
      <c r="B45" s="25" t="s">
        <v>305</v>
      </c>
      <c r="C45" s="25" t="s">
        <v>306</v>
      </c>
      <c r="D45" s="25" t="s">
        <v>131</v>
      </c>
      <c r="E45" s="26">
        <v>130</v>
      </c>
      <c r="F45" s="26"/>
      <c r="G45" s="58">
        <f t="shared" si="0"/>
        <v>0</v>
      </c>
    </row>
    <row r="46" spans="1:7" x14ac:dyDescent="0.2">
      <c r="A46" s="24" t="s">
        <v>814</v>
      </c>
      <c r="B46" s="25" t="s">
        <v>298</v>
      </c>
      <c r="C46" s="25" t="s">
        <v>299</v>
      </c>
      <c r="D46" s="25" t="s">
        <v>131</v>
      </c>
      <c r="E46" s="26">
        <v>130</v>
      </c>
      <c r="F46" s="26"/>
      <c r="G46" s="58">
        <f t="shared" si="0"/>
        <v>0</v>
      </c>
    </row>
    <row r="47" spans="1:7" ht="21" x14ac:dyDescent="0.2">
      <c r="A47" s="24" t="s">
        <v>815</v>
      </c>
      <c r="B47" s="25" t="s">
        <v>309</v>
      </c>
      <c r="C47" s="25" t="s">
        <v>310</v>
      </c>
      <c r="D47" s="25" t="s">
        <v>131</v>
      </c>
      <c r="E47" s="26">
        <v>130</v>
      </c>
      <c r="F47" s="26"/>
      <c r="G47" s="58">
        <f t="shared" si="0"/>
        <v>0</v>
      </c>
    </row>
    <row r="48" spans="1:7" x14ac:dyDescent="0.2">
      <c r="A48" s="21" t="s">
        <v>816</v>
      </c>
      <c r="B48" s="22" t="s">
        <v>118</v>
      </c>
      <c r="C48" s="22" t="s">
        <v>402</v>
      </c>
      <c r="D48" s="23" t="s">
        <v>116</v>
      </c>
      <c r="E48" s="23" t="s">
        <v>116</v>
      </c>
      <c r="F48" s="23"/>
      <c r="G48" s="58"/>
    </row>
    <row r="49" spans="1:7" ht="21" x14ac:dyDescent="0.2">
      <c r="A49" s="24" t="s">
        <v>817</v>
      </c>
      <c r="B49" s="25" t="s">
        <v>404</v>
      </c>
      <c r="C49" s="25" t="s">
        <v>407</v>
      </c>
      <c r="D49" s="25" t="s">
        <v>135</v>
      </c>
      <c r="E49" s="26">
        <v>6</v>
      </c>
      <c r="F49" s="26"/>
      <c r="G49" s="58">
        <f t="shared" si="0"/>
        <v>0</v>
      </c>
    </row>
    <row r="50" spans="1:7" ht="21" x14ac:dyDescent="0.2">
      <c r="A50" s="24" t="s">
        <v>818</v>
      </c>
      <c r="B50" s="25" t="s">
        <v>412</v>
      </c>
      <c r="C50" s="25" t="s">
        <v>413</v>
      </c>
      <c r="D50" s="25" t="s">
        <v>135</v>
      </c>
      <c r="E50" s="26">
        <v>10</v>
      </c>
      <c r="F50" s="26"/>
      <c r="G50" s="58">
        <f t="shared" si="0"/>
        <v>0</v>
      </c>
    </row>
    <row r="51" spans="1:7" x14ac:dyDescent="0.2">
      <c r="A51" s="24" t="s">
        <v>819</v>
      </c>
      <c r="B51" s="25" t="s">
        <v>418</v>
      </c>
      <c r="C51" s="25" t="s">
        <v>419</v>
      </c>
      <c r="D51" s="25" t="s">
        <v>164</v>
      </c>
      <c r="E51" s="26">
        <v>0.35</v>
      </c>
      <c r="F51" s="26"/>
      <c r="G51" s="58">
        <f t="shared" si="0"/>
        <v>0</v>
      </c>
    </row>
    <row r="52" spans="1:7" x14ac:dyDescent="0.2">
      <c r="A52" s="21" t="s">
        <v>820</v>
      </c>
      <c r="B52" s="22" t="s">
        <v>118</v>
      </c>
      <c r="C52" s="22" t="s">
        <v>456</v>
      </c>
      <c r="D52" s="23" t="s">
        <v>116</v>
      </c>
      <c r="E52" s="23" t="s">
        <v>116</v>
      </c>
      <c r="F52" s="23"/>
      <c r="G52" s="58"/>
    </row>
    <row r="53" spans="1:7" x14ac:dyDescent="0.2">
      <c r="A53" s="24" t="s">
        <v>821</v>
      </c>
      <c r="B53" s="25" t="s">
        <v>458</v>
      </c>
      <c r="C53" s="25" t="s">
        <v>459</v>
      </c>
      <c r="D53" s="25" t="s">
        <v>135</v>
      </c>
      <c r="E53" s="26">
        <v>2</v>
      </c>
      <c r="F53" s="26"/>
      <c r="G53" s="58">
        <f t="shared" si="0"/>
        <v>0</v>
      </c>
    </row>
    <row r="54" spans="1:7" ht="21" x14ac:dyDescent="0.2">
      <c r="A54" s="24" t="s">
        <v>822</v>
      </c>
      <c r="B54" s="25" t="s">
        <v>458</v>
      </c>
      <c r="C54" s="25" t="s">
        <v>823</v>
      </c>
      <c r="D54" s="25" t="s">
        <v>135</v>
      </c>
      <c r="E54" s="26">
        <v>15</v>
      </c>
      <c r="F54" s="26"/>
      <c r="G54" s="58">
        <f t="shared" si="0"/>
        <v>0</v>
      </c>
    </row>
    <row r="55" spans="1:7" x14ac:dyDescent="0.2">
      <c r="A55" s="24" t="s">
        <v>824</v>
      </c>
      <c r="B55" s="25" t="s">
        <v>465</v>
      </c>
      <c r="C55" s="25" t="s">
        <v>466</v>
      </c>
      <c r="D55" s="25" t="s">
        <v>131</v>
      </c>
      <c r="E55" s="26">
        <v>1.2000000000000002</v>
      </c>
      <c r="F55" s="26"/>
      <c r="G55" s="58">
        <f t="shared" si="0"/>
        <v>0</v>
      </c>
    </row>
    <row r="56" spans="1:7" ht="21" x14ac:dyDescent="0.2">
      <c r="A56" s="24" t="s">
        <v>825</v>
      </c>
      <c r="B56" s="25" t="s">
        <v>468</v>
      </c>
      <c r="C56" s="25" t="s">
        <v>469</v>
      </c>
      <c r="D56" s="25" t="s">
        <v>164</v>
      </c>
      <c r="E56" s="26">
        <v>0.5</v>
      </c>
      <c r="F56" s="26"/>
      <c r="G56" s="58">
        <f t="shared" si="0"/>
        <v>0</v>
      </c>
    </row>
    <row r="57" spans="1:7" ht="31.5" x14ac:dyDescent="0.2">
      <c r="A57" s="24" t="s">
        <v>826</v>
      </c>
      <c r="B57" s="25" t="s">
        <v>475</v>
      </c>
      <c r="C57" s="25" t="s">
        <v>478</v>
      </c>
      <c r="D57" s="25" t="s">
        <v>127</v>
      </c>
      <c r="E57" s="26">
        <v>1</v>
      </c>
      <c r="F57" s="26"/>
      <c r="G57" s="58">
        <f t="shared" si="0"/>
        <v>0</v>
      </c>
    </row>
    <row r="58" spans="1:7" ht="21" x14ac:dyDescent="0.2">
      <c r="A58" s="24" t="s">
        <v>827</v>
      </c>
      <c r="B58" s="25" t="s">
        <v>480</v>
      </c>
      <c r="C58" s="25" t="s">
        <v>481</v>
      </c>
      <c r="D58" s="25" t="s">
        <v>127</v>
      </c>
      <c r="E58" s="26">
        <v>1</v>
      </c>
      <c r="F58" s="26"/>
      <c r="G58" s="58">
        <f t="shared" si="0"/>
        <v>0</v>
      </c>
    </row>
    <row r="59" spans="1:7" ht="21" x14ac:dyDescent="0.2">
      <c r="A59" s="24" t="s">
        <v>828</v>
      </c>
      <c r="B59" s="25" t="s">
        <v>486</v>
      </c>
      <c r="C59" s="25" t="s">
        <v>487</v>
      </c>
      <c r="D59" s="25" t="s">
        <v>488</v>
      </c>
      <c r="E59" s="26">
        <v>1</v>
      </c>
      <c r="F59" s="26"/>
      <c r="G59" s="58">
        <f t="shared" si="0"/>
        <v>0</v>
      </c>
    </row>
    <row r="60" spans="1:7" x14ac:dyDescent="0.2">
      <c r="A60" s="24" t="s">
        <v>829</v>
      </c>
      <c r="B60" s="25" t="s">
        <v>518</v>
      </c>
      <c r="C60" s="25" t="s">
        <v>519</v>
      </c>
      <c r="D60" s="25" t="s">
        <v>135</v>
      </c>
      <c r="E60" s="26">
        <v>17</v>
      </c>
      <c r="F60" s="26"/>
      <c r="G60" s="58">
        <f t="shared" si="0"/>
        <v>0</v>
      </c>
    </row>
    <row r="61" spans="1:7" ht="31.5" x14ac:dyDescent="0.2">
      <c r="A61" s="24" t="s">
        <v>830</v>
      </c>
      <c r="B61" s="25" t="s">
        <v>116</v>
      </c>
      <c r="C61" s="25" t="s">
        <v>527</v>
      </c>
      <c r="D61" s="25" t="s">
        <v>135</v>
      </c>
      <c r="E61" s="26">
        <v>17</v>
      </c>
      <c r="F61" s="26"/>
      <c r="G61" s="58">
        <f t="shared" si="0"/>
        <v>0</v>
      </c>
    </row>
    <row r="62" spans="1:7" x14ac:dyDescent="0.2">
      <c r="A62" s="147" t="s">
        <v>733</v>
      </c>
      <c r="B62" s="147"/>
      <c r="C62" s="147"/>
      <c r="D62" s="147"/>
      <c r="E62" s="147"/>
      <c r="F62" s="147"/>
      <c r="G62" s="26"/>
    </row>
    <row r="63" spans="1:7" x14ac:dyDescent="0.2">
      <c r="A63" s="147" t="s">
        <v>102</v>
      </c>
      <c r="B63" s="147"/>
      <c r="C63" s="147"/>
      <c r="D63" s="147"/>
      <c r="E63" s="147"/>
      <c r="F63" s="147"/>
      <c r="G63" s="44"/>
    </row>
    <row r="64" spans="1:7" x14ac:dyDescent="0.2">
      <c r="A64" s="147" t="s">
        <v>734</v>
      </c>
      <c r="B64" s="147"/>
      <c r="C64" s="147"/>
      <c r="D64" s="147"/>
      <c r="E64" s="147"/>
      <c r="F64" s="147"/>
      <c r="G64" s="44"/>
    </row>
  </sheetData>
  <mergeCells count="5">
    <mergeCell ref="A1:G1"/>
    <mergeCell ref="A2:G2"/>
    <mergeCell ref="A62:F62"/>
    <mergeCell ref="A63:F63"/>
    <mergeCell ref="A64:F64"/>
  </mergeCells>
  <pageMargins left="0.75" right="0.75" top="1" bottom="1" header="0.5" footer="0.5"/>
  <pageSetup paperSize="9" orientation="portrait"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E14C5-F4BE-452F-9768-D30BFF28E40C}">
  <dimension ref="A1:G55"/>
  <sheetViews>
    <sheetView topLeftCell="A28" workbookViewId="0">
      <selection activeCell="N40" sqref="N40"/>
    </sheetView>
  </sheetViews>
  <sheetFormatPr defaultRowHeight="12.75" x14ac:dyDescent="0.2"/>
  <cols>
    <col min="1" max="1" width="18.6640625" style="20" customWidth="1"/>
    <col min="2" max="2" width="26.83203125" style="20" customWidth="1"/>
    <col min="3" max="3" width="66.5" style="20" customWidth="1"/>
    <col min="4" max="4" width="14" style="20" customWidth="1"/>
    <col min="5" max="5" width="17.5" style="20" customWidth="1"/>
    <col min="6" max="7" width="19.83203125" style="20" customWidth="1"/>
    <col min="8" max="254" width="9.33203125" style="20"/>
    <col min="255" max="255" width="18.6640625" style="20" customWidth="1"/>
    <col min="256" max="256" width="26.83203125" style="20" customWidth="1"/>
    <col min="257" max="257" width="66.5" style="20" customWidth="1"/>
    <col min="258" max="258" width="14" style="20" customWidth="1"/>
    <col min="259" max="260" width="17.5" style="20" customWidth="1"/>
    <col min="261" max="263" width="19.83203125" style="20" customWidth="1"/>
    <col min="264" max="510" width="9.33203125" style="20"/>
    <col min="511" max="511" width="18.6640625" style="20" customWidth="1"/>
    <col min="512" max="512" width="26.83203125" style="20" customWidth="1"/>
    <col min="513" max="513" width="66.5" style="20" customWidth="1"/>
    <col min="514" max="514" width="14" style="20" customWidth="1"/>
    <col min="515" max="516" width="17.5" style="20" customWidth="1"/>
    <col min="517" max="519" width="19.83203125" style="20" customWidth="1"/>
    <col min="520" max="766" width="9.33203125" style="20"/>
    <col min="767" max="767" width="18.6640625" style="20" customWidth="1"/>
    <col min="768" max="768" width="26.83203125" style="20" customWidth="1"/>
    <col min="769" max="769" width="66.5" style="20" customWidth="1"/>
    <col min="770" max="770" width="14" style="20" customWidth="1"/>
    <col min="771" max="772" width="17.5" style="20" customWidth="1"/>
    <col min="773" max="775" width="19.83203125" style="20" customWidth="1"/>
    <col min="776" max="1022" width="9.33203125" style="20"/>
    <col min="1023" max="1023" width="18.6640625" style="20" customWidth="1"/>
    <col min="1024" max="1024" width="26.83203125" style="20" customWidth="1"/>
    <col min="1025" max="1025" width="66.5" style="20" customWidth="1"/>
    <col min="1026" max="1026" width="14" style="20" customWidth="1"/>
    <col min="1027" max="1028" width="17.5" style="20" customWidth="1"/>
    <col min="1029" max="1031" width="19.83203125" style="20" customWidth="1"/>
    <col min="1032" max="1278" width="9.33203125" style="20"/>
    <col min="1279" max="1279" width="18.6640625" style="20" customWidth="1"/>
    <col min="1280" max="1280" width="26.83203125" style="20" customWidth="1"/>
    <col min="1281" max="1281" width="66.5" style="20" customWidth="1"/>
    <col min="1282" max="1282" width="14" style="20" customWidth="1"/>
    <col min="1283" max="1284" width="17.5" style="20" customWidth="1"/>
    <col min="1285" max="1287" width="19.83203125" style="20" customWidth="1"/>
    <col min="1288" max="1534" width="9.33203125" style="20"/>
    <col min="1535" max="1535" width="18.6640625" style="20" customWidth="1"/>
    <col min="1536" max="1536" width="26.83203125" style="20" customWidth="1"/>
    <col min="1537" max="1537" width="66.5" style="20" customWidth="1"/>
    <col min="1538" max="1538" width="14" style="20" customWidth="1"/>
    <col min="1539" max="1540" width="17.5" style="20" customWidth="1"/>
    <col min="1541" max="1543" width="19.83203125" style="20" customWidth="1"/>
    <col min="1544" max="1790" width="9.33203125" style="20"/>
    <col min="1791" max="1791" width="18.6640625" style="20" customWidth="1"/>
    <col min="1792" max="1792" width="26.83203125" style="20" customWidth="1"/>
    <col min="1793" max="1793" width="66.5" style="20" customWidth="1"/>
    <col min="1794" max="1794" width="14" style="20" customWidth="1"/>
    <col min="1795" max="1796" width="17.5" style="20" customWidth="1"/>
    <col min="1797" max="1799" width="19.83203125" style="20" customWidth="1"/>
    <col min="1800" max="2046" width="9.33203125" style="20"/>
    <col min="2047" max="2047" width="18.6640625" style="20" customWidth="1"/>
    <col min="2048" max="2048" width="26.83203125" style="20" customWidth="1"/>
    <col min="2049" max="2049" width="66.5" style="20" customWidth="1"/>
    <col min="2050" max="2050" width="14" style="20" customWidth="1"/>
    <col min="2051" max="2052" width="17.5" style="20" customWidth="1"/>
    <col min="2053" max="2055" width="19.83203125" style="20" customWidth="1"/>
    <col min="2056" max="2302" width="9.33203125" style="20"/>
    <col min="2303" max="2303" width="18.6640625" style="20" customWidth="1"/>
    <col min="2304" max="2304" width="26.83203125" style="20" customWidth="1"/>
    <col min="2305" max="2305" width="66.5" style="20" customWidth="1"/>
    <col min="2306" max="2306" width="14" style="20" customWidth="1"/>
    <col min="2307" max="2308" width="17.5" style="20" customWidth="1"/>
    <col min="2309" max="2311" width="19.83203125" style="20" customWidth="1"/>
    <col min="2312" max="2558" width="9.33203125" style="20"/>
    <col min="2559" max="2559" width="18.6640625" style="20" customWidth="1"/>
    <col min="2560" max="2560" width="26.83203125" style="20" customWidth="1"/>
    <col min="2561" max="2561" width="66.5" style="20" customWidth="1"/>
    <col min="2562" max="2562" width="14" style="20" customWidth="1"/>
    <col min="2563" max="2564" width="17.5" style="20" customWidth="1"/>
    <col min="2565" max="2567" width="19.83203125" style="20" customWidth="1"/>
    <col min="2568" max="2814" width="9.33203125" style="20"/>
    <col min="2815" max="2815" width="18.6640625" style="20" customWidth="1"/>
    <col min="2816" max="2816" width="26.83203125" style="20" customWidth="1"/>
    <col min="2817" max="2817" width="66.5" style="20" customWidth="1"/>
    <col min="2818" max="2818" width="14" style="20" customWidth="1"/>
    <col min="2819" max="2820" width="17.5" style="20" customWidth="1"/>
    <col min="2821" max="2823" width="19.83203125" style="20" customWidth="1"/>
    <col min="2824" max="3070" width="9.33203125" style="20"/>
    <col min="3071" max="3071" width="18.6640625" style="20" customWidth="1"/>
    <col min="3072" max="3072" width="26.83203125" style="20" customWidth="1"/>
    <col min="3073" max="3073" width="66.5" style="20" customWidth="1"/>
    <col min="3074" max="3074" width="14" style="20" customWidth="1"/>
    <col min="3075" max="3076" width="17.5" style="20" customWidth="1"/>
    <col min="3077" max="3079" width="19.83203125" style="20" customWidth="1"/>
    <col min="3080" max="3326" width="9.33203125" style="20"/>
    <col min="3327" max="3327" width="18.6640625" style="20" customWidth="1"/>
    <col min="3328" max="3328" width="26.83203125" style="20" customWidth="1"/>
    <col min="3329" max="3329" width="66.5" style="20" customWidth="1"/>
    <col min="3330" max="3330" width="14" style="20" customWidth="1"/>
    <col min="3331" max="3332" width="17.5" style="20" customWidth="1"/>
    <col min="3333" max="3335" width="19.83203125" style="20" customWidth="1"/>
    <col min="3336" max="3582" width="9.33203125" style="20"/>
    <col min="3583" max="3583" width="18.6640625" style="20" customWidth="1"/>
    <col min="3584" max="3584" width="26.83203125" style="20" customWidth="1"/>
    <col min="3585" max="3585" width="66.5" style="20" customWidth="1"/>
    <col min="3586" max="3586" width="14" style="20" customWidth="1"/>
    <col min="3587" max="3588" width="17.5" style="20" customWidth="1"/>
    <col min="3589" max="3591" width="19.83203125" style="20" customWidth="1"/>
    <col min="3592" max="3838" width="9.33203125" style="20"/>
    <col min="3839" max="3839" width="18.6640625" style="20" customWidth="1"/>
    <col min="3840" max="3840" width="26.83203125" style="20" customWidth="1"/>
    <col min="3841" max="3841" width="66.5" style="20" customWidth="1"/>
    <col min="3842" max="3842" width="14" style="20" customWidth="1"/>
    <col min="3843" max="3844" width="17.5" style="20" customWidth="1"/>
    <col min="3845" max="3847" width="19.83203125" style="20" customWidth="1"/>
    <col min="3848" max="4094" width="9.33203125" style="20"/>
    <col min="4095" max="4095" width="18.6640625" style="20" customWidth="1"/>
    <col min="4096" max="4096" width="26.83203125" style="20" customWidth="1"/>
    <col min="4097" max="4097" width="66.5" style="20" customWidth="1"/>
    <col min="4098" max="4098" width="14" style="20" customWidth="1"/>
    <col min="4099" max="4100" width="17.5" style="20" customWidth="1"/>
    <col min="4101" max="4103" width="19.83203125" style="20" customWidth="1"/>
    <col min="4104" max="4350" width="9.33203125" style="20"/>
    <col min="4351" max="4351" width="18.6640625" style="20" customWidth="1"/>
    <col min="4352" max="4352" width="26.83203125" style="20" customWidth="1"/>
    <col min="4353" max="4353" width="66.5" style="20" customWidth="1"/>
    <col min="4354" max="4354" width="14" style="20" customWidth="1"/>
    <col min="4355" max="4356" width="17.5" style="20" customWidth="1"/>
    <col min="4357" max="4359" width="19.83203125" style="20" customWidth="1"/>
    <col min="4360" max="4606" width="9.33203125" style="20"/>
    <col min="4607" max="4607" width="18.6640625" style="20" customWidth="1"/>
    <col min="4608" max="4608" width="26.83203125" style="20" customWidth="1"/>
    <col min="4609" max="4609" width="66.5" style="20" customWidth="1"/>
    <col min="4610" max="4610" width="14" style="20" customWidth="1"/>
    <col min="4611" max="4612" width="17.5" style="20" customWidth="1"/>
    <col min="4613" max="4615" width="19.83203125" style="20" customWidth="1"/>
    <col min="4616" max="4862" width="9.33203125" style="20"/>
    <col min="4863" max="4863" width="18.6640625" style="20" customWidth="1"/>
    <col min="4864" max="4864" width="26.83203125" style="20" customWidth="1"/>
    <col min="4865" max="4865" width="66.5" style="20" customWidth="1"/>
    <col min="4866" max="4866" width="14" style="20" customWidth="1"/>
    <col min="4867" max="4868" width="17.5" style="20" customWidth="1"/>
    <col min="4869" max="4871" width="19.83203125" style="20" customWidth="1"/>
    <col min="4872" max="5118" width="9.33203125" style="20"/>
    <col min="5119" max="5119" width="18.6640625" style="20" customWidth="1"/>
    <col min="5120" max="5120" width="26.83203125" style="20" customWidth="1"/>
    <col min="5121" max="5121" width="66.5" style="20" customWidth="1"/>
    <col min="5122" max="5122" width="14" style="20" customWidth="1"/>
    <col min="5123" max="5124" width="17.5" style="20" customWidth="1"/>
    <col min="5125" max="5127" width="19.83203125" style="20" customWidth="1"/>
    <col min="5128" max="5374" width="9.33203125" style="20"/>
    <col min="5375" max="5375" width="18.6640625" style="20" customWidth="1"/>
    <col min="5376" max="5376" width="26.83203125" style="20" customWidth="1"/>
    <col min="5377" max="5377" width="66.5" style="20" customWidth="1"/>
    <col min="5378" max="5378" width="14" style="20" customWidth="1"/>
    <col min="5379" max="5380" width="17.5" style="20" customWidth="1"/>
    <col min="5381" max="5383" width="19.83203125" style="20" customWidth="1"/>
    <col min="5384" max="5630" width="9.33203125" style="20"/>
    <col min="5631" max="5631" width="18.6640625" style="20" customWidth="1"/>
    <col min="5632" max="5632" width="26.83203125" style="20" customWidth="1"/>
    <col min="5633" max="5633" width="66.5" style="20" customWidth="1"/>
    <col min="5634" max="5634" width="14" style="20" customWidth="1"/>
    <col min="5635" max="5636" width="17.5" style="20" customWidth="1"/>
    <col min="5637" max="5639" width="19.83203125" style="20" customWidth="1"/>
    <col min="5640" max="5886" width="9.33203125" style="20"/>
    <col min="5887" max="5887" width="18.6640625" style="20" customWidth="1"/>
    <col min="5888" max="5888" width="26.83203125" style="20" customWidth="1"/>
    <col min="5889" max="5889" width="66.5" style="20" customWidth="1"/>
    <col min="5890" max="5890" width="14" style="20" customWidth="1"/>
    <col min="5891" max="5892" width="17.5" style="20" customWidth="1"/>
    <col min="5893" max="5895" width="19.83203125" style="20" customWidth="1"/>
    <col min="5896" max="6142" width="9.33203125" style="20"/>
    <col min="6143" max="6143" width="18.6640625" style="20" customWidth="1"/>
    <col min="6144" max="6144" width="26.83203125" style="20" customWidth="1"/>
    <col min="6145" max="6145" width="66.5" style="20" customWidth="1"/>
    <col min="6146" max="6146" width="14" style="20" customWidth="1"/>
    <col min="6147" max="6148" width="17.5" style="20" customWidth="1"/>
    <col min="6149" max="6151" width="19.83203125" style="20" customWidth="1"/>
    <col min="6152" max="6398" width="9.33203125" style="20"/>
    <col min="6399" max="6399" width="18.6640625" style="20" customWidth="1"/>
    <col min="6400" max="6400" width="26.83203125" style="20" customWidth="1"/>
    <col min="6401" max="6401" width="66.5" style="20" customWidth="1"/>
    <col min="6402" max="6402" width="14" style="20" customWidth="1"/>
    <col min="6403" max="6404" width="17.5" style="20" customWidth="1"/>
    <col min="6405" max="6407" width="19.83203125" style="20" customWidth="1"/>
    <col min="6408" max="6654" width="9.33203125" style="20"/>
    <col min="6655" max="6655" width="18.6640625" style="20" customWidth="1"/>
    <col min="6656" max="6656" width="26.83203125" style="20" customWidth="1"/>
    <col min="6657" max="6657" width="66.5" style="20" customWidth="1"/>
    <col min="6658" max="6658" width="14" style="20" customWidth="1"/>
    <col min="6659" max="6660" width="17.5" style="20" customWidth="1"/>
    <col min="6661" max="6663" width="19.83203125" style="20" customWidth="1"/>
    <col min="6664" max="6910" width="9.33203125" style="20"/>
    <col min="6911" max="6911" width="18.6640625" style="20" customWidth="1"/>
    <col min="6912" max="6912" width="26.83203125" style="20" customWidth="1"/>
    <col min="6913" max="6913" width="66.5" style="20" customWidth="1"/>
    <col min="6914" max="6914" width="14" style="20" customWidth="1"/>
    <col min="6915" max="6916" width="17.5" style="20" customWidth="1"/>
    <col min="6917" max="6919" width="19.83203125" style="20" customWidth="1"/>
    <col min="6920" max="7166" width="9.33203125" style="20"/>
    <col min="7167" max="7167" width="18.6640625" style="20" customWidth="1"/>
    <col min="7168" max="7168" width="26.83203125" style="20" customWidth="1"/>
    <col min="7169" max="7169" width="66.5" style="20" customWidth="1"/>
    <col min="7170" max="7170" width="14" style="20" customWidth="1"/>
    <col min="7171" max="7172" width="17.5" style="20" customWidth="1"/>
    <col min="7173" max="7175" width="19.83203125" style="20" customWidth="1"/>
    <col min="7176" max="7422" width="9.33203125" style="20"/>
    <col min="7423" max="7423" width="18.6640625" style="20" customWidth="1"/>
    <col min="7424" max="7424" width="26.83203125" style="20" customWidth="1"/>
    <col min="7425" max="7425" width="66.5" style="20" customWidth="1"/>
    <col min="7426" max="7426" width="14" style="20" customWidth="1"/>
    <col min="7427" max="7428" width="17.5" style="20" customWidth="1"/>
    <col min="7429" max="7431" width="19.83203125" style="20" customWidth="1"/>
    <col min="7432" max="7678" width="9.33203125" style="20"/>
    <col min="7679" max="7679" width="18.6640625" style="20" customWidth="1"/>
    <col min="7680" max="7680" width="26.83203125" style="20" customWidth="1"/>
    <col min="7681" max="7681" width="66.5" style="20" customWidth="1"/>
    <col min="7682" max="7682" width="14" style="20" customWidth="1"/>
    <col min="7683" max="7684" width="17.5" style="20" customWidth="1"/>
    <col min="7685" max="7687" width="19.83203125" style="20" customWidth="1"/>
    <col min="7688" max="7934" width="9.33203125" style="20"/>
    <col min="7935" max="7935" width="18.6640625" style="20" customWidth="1"/>
    <col min="7936" max="7936" width="26.83203125" style="20" customWidth="1"/>
    <col min="7937" max="7937" width="66.5" style="20" customWidth="1"/>
    <col min="7938" max="7938" width="14" style="20" customWidth="1"/>
    <col min="7939" max="7940" width="17.5" style="20" customWidth="1"/>
    <col min="7941" max="7943" width="19.83203125" style="20" customWidth="1"/>
    <col min="7944" max="8190" width="9.33203125" style="20"/>
    <col min="8191" max="8191" width="18.6640625" style="20" customWidth="1"/>
    <col min="8192" max="8192" width="26.83203125" style="20" customWidth="1"/>
    <col min="8193" max="8193" width="66.5" style="20" customWidth="1"/>
    <col min="8194" max="8194" width="14" style="20" customWidth="1"/>
    <col min="8195" max="8196" width="17.5" style="20" customWidth="1"/>
    <col min="8197" max="8199" width="19.83203125" style="20" customWidth="1"/>
    <col min="8200" max="8446" width="9.33203125" style="20"/>
    <col min="8447" max="8447" width="18.6640625" style="20" customWidth="1"/>
    <col min="8448" max="8448" width="26.83203125" style="20" customWidth="1"/>
    <col min="8449" max="8449" width="66.5" style="20" customWidth="1"/>
    <col min="8450" max="8450" width="14" style="20" customWidth="1"/>
    <col min="8451" max="8452" width="17.5" style="20" customWidth="1"/>
    <col min="8453" max="8455" width="19.83203125" style="20" customWidth="1"/>
    <col min="8456" max="8702" width="9.33203125" style="20"/>
    <col min="8703" max="8703" width="18.6640625" style="20" customWidth="1"/>
    <col min="8704" max="8704" width="26.83203125" style="20" customWidth="1"/>
    <col min="8705" max="8705" width="66.5" style="20" customWidth="1"/>
    <col min="8706" max="8706" width="14" style="20" customWidth="1"/>
    <col min="8707" max="8708" width="17.5" style="20" customWidth="1"/>
    <col min="8709" max="8711" width="19.83203125" style="20" customWidth="1"/>
    <col min="8712" max="8958" width="9.33203125" style="20"/>
    <col min="8959" max="8959" width="18.6640625" style="20" customWidth="1"/>
    <col min="8960" max="8960" width="26.83203125" style="20" customWidth="1"/>
    <col min="8961" max="8961" width="66.5" style="20" customWidth="1"/>
    <col min="8962" max="8962" width="14" style="20" customWidth="1"/>
    <col min="8963" max="8964" width="17.5" style="20" customWidth="1"/>
    <col min="8965" max="8967" width="19.83203125" style="20" customWidth="1"/>
    <col min="8968" max="9214" width="9.33203125" style="20"/>
    <col min="9215" max="9215" width="18.6640625" style="20" customWidth="1"/>
    <col min="9216" max="9216" width="26.83203125" style="20" customWidth="1"/>
    <col min="9217" max="9217" width="66.5" style="20" customWidth="1"/>
    <col min="9218" max="9218" width="14" style="20" customWidth="1"/>
    <col min="9219" max="9220" width="17.5" style="20" customWidth="1"/>
    <col min="9221" max="9223" width="19.83203125" style="20" customWidth="1"/>
    <col min="9224" max="9470" width="9.33203125" style="20"/>
    <col min="9471" max="9471" width="18.6640625" style="20" customWidth="1"/>
    <col min="9472" max="9472" width="26.83203125" style="20" customWidth="1"/>
    <col min="9473" max="9473" width="66.5" style="20" customWidth="1"/>
    <col min="9474" max="9474" width="14" style="20" customWidth="1"/>
    <col min="9475" max="9476" width="17.5" style="20" customWidth="1"/>
    <col min="9477" max="9479" width="19.83203125" style="20" customWidth="1"/>
    <col min="9480" max="9726" width="9.33203125" style="20"/>
    <col min="9727" max="9727" width="18.6640625" style="20" customWidth="1"/>
    <col min="9728" max="9728" width="26.83203125" style="20" customWidth="1"/>
    <col min="9729" max="9729" width="66.5" style="20" customWidth="1"/>
    <col min="9730" max="9730" width="14" style="20" customWidth="1"/>
    <col min="9731" max="9732" width="17.5" style="20" customWidth="1"/>
    <col min="9733" max="9735" width="19.83203125" style="20" customWidth="1"/>
    <col min="9736" max="9982" width="9.33203125" style="20"/>
    <col min="9983" max="9983" width="18.6640625" style="20" customWidth="1"/>
    <col min="9984" max="9984" width="26.83203125" style="20" customWidth="1"/>
    <col min="9985" max="9985" width="66.5" style="20" customWidth="1"/>
    <col min="9986" max="9986" width="14" style="20" customWidth="1"/>
    <col min="9987" max="9988" width="17.5" style="20" customWidth="1"/>
    <col min="9989" max="9991" width="19.83203125" style="20" customWidth="1"/>
    <col min="9992" max="10238" width="9.33203125" style="20"/>
    <col min="10239" max="10239" width="18.6640625" style="20" customWidth="1"/>
    <col min="10240" max="10240" width="26.83203125" style="20" customWidth="1"/>
    <col min="10241" max="10241" width="66.5" style="20" customWidth="1"/>
    <col min="10242" max="10242" width="14" style="20" customWidth="1"/>
    <col min="10243" max="10244" width="17.5" style="20" customWidth="1"/>
    <col min="10245" max="10247" width="19.83203125" style="20" customWidth="1"/>
    <col min="10248" max="10494" width="9.33203125" style="20"/>
    <col min="10495" max="10495" width="18.6640625" style="20" customWidth="1"/>
    <col min="10496" max="10496" width="26.83203125" style="20" customWidth="1"/>
    <col min="10497" max="10497" width="66.5" style="20" customWidth="1"/>
    <col min="10498" max="10498" width="14" style="20" customWidth="1"/>
    <col min="10499" max="10500" width="17.5" style="20" customWidth="1"/>
    <col min="10501" max="10503" width="19.83203125" style="20" customWidth="1"/>
    <col min="10504" max="10750" width="9.33203125" style="20"/>
    <col min="10751" max="10751" width="18.6640625" style="20" customWidth="1"/>
    <col min="10752" max="10752" width="26.83203125" style="20" customWidth="1"/>
    <col min="10753" max="10753" width="66.5" style="20" customWidth="1"/>
    <col min="10754" max="10754" width="14" style="20" customWidth="1"/>
    <col min="10755" max="10756" width="17.5" style="20" customWidth="1"/>
    <col min="10757" max="10759" width="19.83203125" style="20" customWidth="1"/>
    <col min="10760" max="11006" width="9.33203125" style="20"/>
    <col min="11007" max="11007" width="18.6640625" style="20" customWidth="1"/>
    <col min="11008" max="11008" width="26.83203125" style="20" customWidth="1"/>
    <col min="11009" max="11009" width="66.5" style="20" customWidth="1"/>
    <col min="11010" max="11010" width="14" style="20" customWidth="1"/>
    <col min="11011" max="11012" width="17.5" style="20" customWidth="1"/>
    <col min="11013" max="11015" width="19.83203125" style="20" customWidth="1"/>
    <col min="11016" max="11262" width="9.33203125" style="20"/>
    <col min="11263" max="11263" width="18.6640625" style="20" customWidth="1"/>
    <col min="11264" max="11264" width="26.83203125" style="20" customWidth="1"/>
    <col min="11265" max="11265" width="66.5" style="20" customWidth="1"/>
    <col min="11266" max="11266" width="14" style="20" customWidth="1"/>
    <col min="11267" max="11268" width="17.5" style="20" customWidth="1"/>
    <col min="11269" max="11271" width="19.83203125" style="20" customWidth="1"/>
    <col min="11272" max="11518" width="9.33203125" style="20"/>
    <col min="11519" max="11519" width="18.6640625" style="20" customWidth="1"/>
    <col min="11520" max="11520" width="26.83203125" style="20" customWidth="1"/>
    <col min="11521" max="11521" width="66.5" style="20" customWidth="1"/>
    <col min="11522" max="11522" width="14" style="20" customWidth="1"/>
    <col min="11523" max="11524" width="17.5" style="20" customWidth="1"/>
    <col min="11525" max="11527" width="19.83203125" style="20" customWidth="1"/>
    <col min="11528" max="11774" width="9.33203125" style="20"/>
    <col min="11775" max="11775" width="18.6640625" style="20" customWidth="1"/>
    <col min="11776" max="11776" width="26.83203125" style="20" customWidth="1"/>
    <col min="11777" max="11777" width="66.5" style="20" customWidth="1"/>
    <col min="11778" max="11778" width="14" style="20" customWidth="1"/>
    <col min="11779" max="11780" width="17.5" style="20" customWidth="1"/>
    <col min="11781" max="11783" width="19.83203125" style="20" customWidth="1"/>
    <col min="11784" max="12030" width="9.33203125" style="20"/>
    <col min="12031" max="12031" width="18.6640625" style="20" customWidth="1"/>
    <col min="12032" max="12032" width="26.83203125" style="20" customWidth="1"/>
    <col min="12033" max="12033" width="66.5" style="20" customWidth="1"/>
    <col min="12034" max="12034" width="14" style="20" customWidth="1"/>
    <col min="12035" max="12036" width="17.5" style="20" customWidth="1"/>
    <col min="12037" max="12039" width="19.83203125" style="20" customWidth="1"/>
    <col min="12040" max="12286" width="9.33203125" style="20"/>
    <col min="12287" max="12287" width="18.6640625" style="20" customWidth="1"/>
    <col min="12288" max="12288" width="26.83203125" style="20" customWidth="1"/>
    <col min="12289" max="12289" width="66.5" style="20" customWidth="1"/>
    <col min="12290" max="12290" width="14" style="20" customWidth="1"/>
    <col min="12291" max="12292" width="17.5" style="20" customWidth="1"/>
    <col min="12293" max="12295" width="19.83203125" style="20" customWidth="1"/>
    <col min="12296" max="12542" width="9.33203125" style="20"/>
    <col min="12543" max="12543" width="18.6640625" style="20" customWidth="1"/>
    <col min="12544" max="12544" width="26.83203125" style="20" customWidth="1"/>
    <col min="12545" max="12545" width="66.5" style="20" customWidth="1"/>
    <col min="12546" max="12546" width="14" style="20" customWidth="1"/>
    <col min="12547" max="12548" width="17.5" style="20" customWidth="1"/>
    <col min="12549" max="12551" width="19.83203125" style="20" customWidth="1"/>
    <col min="12552" max="12798" width="9.33203125" style="20"/>
    <col min="12799" max="12799" width="18.6640625" style="20" customWidth="1"/>
    <col min="12800" max="12800" width="26.83203125" style="20" customWidth="1"/>
    <col min="12801" max="12801" width="66.5" style="20" customWidth="1"/>
    <col min="12802" max="12802" width="14" style="20" customWidth="1"/>
    <col min="12803" max="12804" width="17.5" style="20" customWidth="1"/>
    <col min="12805" max="12807" width="19.83203125" style="20" customWidth="1"/>
    <col min="12808" max="13054" width="9.33203125" style="20"/>
    <col min="13055" max="13055" width="18.6640625" style="20" customWidth="1"/>
    <col min="13056" max="13056" width="26.83203125" style="20" customWidth="1"/>
    <col min="13057" max="13057" width="66.5" style="20" customWidth="1"/>
    <col min="13058" max="13058" width="14" style="20" customWidth="1"/>
    <col min="13059" max="13060" width="17.5" style="20" customWidth="1"/>
    <col min="13061" max="13063" width="19.83203125" style="20" customWidth="1"/>
    <col min="13064" max="13310" width="9.33203125" style="20"/>
    <col min="13311" max="13311" width="18.6640625" style="20" customWidth="1"/>
    <col min="13312" max="13312" width="26.83203125" style="20" customWidth="1"/>
    <col min="13313" max="13313" width="66.5" style="20" customWidth="1"/>
    <col min="13314" max="13314" width="14" style="20" customWidth="1"/>
    <col min="13315" max="13316" width="17.5" style="20" customWidth="1"/>
    <col min="13317" max="13319" width="19.83203125" style="20" customWidth="1"/>
    <col min="13320" max="13566" width="9.33203125" style="20"/>
    <col min="13567" max="13567" width="18.6640625" style="20" customWidth="1"/>
    <col min="13568" max="13568" width="26.83203125" style="20" customWidth="1"/>
    <col min="13569" max="13569" width="66.5" style="20" customWidth="1"/>
    <col min="13570" max="13570" width="14" style="20" customWidth="1"/>
    <col min="13571" max="13572" width="17.5" style="20" customWidth="1"/>
    <col min="13573" max="13575" width="19.83203125" style="20" customWidth="1"/>
    <col min="13576" max="13822" width="9.33203125" style="20"/>
    <col min="13823" max="13823" width="18.6640625" style="20" customWidth="1"/>
    <col min="13824" max="13824" width="26.83203125" style="20" customWidth="1"/>
    <col min="13825" max="13825" width="66.5" style="20" customWidth="1"/>
    <col min="13826" max="13826" width="14" style="20" customWidth="1"/>
    <col min="13827" max="13828" width="17.5" style="20" customWidth="1"/>
    <col min="13829" max="13831" width="19.83203125" style="20" customWidth="1"/>
    <col min="13832" max="14078" width="9.33203125" style="20"/>
    <col min="14079" max="14079" width="18.6640625" style="20" customWidth="1"/>
    <col min="14080" max="14080" width="26.83203125" style="20" customWidth="1"/>
    <col min="14081" max="14081" width="66.5" style="20" customWidth="1"/>
    <col min="14082" max="14082" width="14" style="20" customWidth="1"/>
    <col min="14083" max="14084" width="17.5" style="20" customWidth="1"/>
    <col min="14085" max="14087" width="19.83203125" style="20" customWidth="1"/>
    <col min="14088" max="14334" width="9.33203125" style="20"/>
    <col min="14335" max="14335" width="18.6640625" style="20" customWidth="1"/>
    <col min="14336" max="14336" width="26.83203125" style="20" customWidth="1"/>
    <col min="14337" max="14337" width="66.5" style="20" customWidth="1"/>
    <col min="14338" max="14338" width="14" style="20" customWidth="1"/>
    <col min="14339" max="14340" width="17.5" style="20" customWidth="1"/>
    <col min="14341" max="14343" width="19.83203125" style="20" customWidth="1"/>
    <col min="14344" max="14590" width="9.33203125" style="20"/>
    <col min="14591" max="14591" width="18.6640625" style="20" customWidth="1"/>
    <col min="14592" max="14592" width="26.83203125" style="20" customWidth="1"/>
    <col min="14593" max="14593" width="66.5" style="20" customWidth="1"/>
    <col min="14594" max="14594" width="14" style="20" customWidth="1"/>
    <col min="14595" max="14596" width="17.5" style="20" customWidth="1"/>
    <col min="14597" max="14599" width="19.83203125" style="20" customWidth="1"/>
    <col min="14600" max="14846" width="9.33203125" style="20"/>
    <col min="14847" max="14847" width="18.6640625" style="20" customWidth="1"/>
    <col min="14848" max="14848" width="26.83203125" style="20" customWidth="1"/>
    <col min="14849" max="14849" width="66.5" style="20" customWidth="1"/>
    <col min="14850" max="14850" width="14" style="20" customWidth="1"/>
    <col min="14851" max="14852" width="17.5" style="20" customWidth="1"/>
    <col min="14853" max="14855" width="19.83203125" style="20" customWidth="1"/>
    <col min="14856" max="15102" width="9.33203125" style="20"/>
    <col min="15103" max="15103" width="18.6640625" style="20" customWidth="1"/>
    <col min="15104" max="15104" width="26.83203125" style="20" customWidth="1"/>
    <col min="15105" max="15105" width="66.5" style="20" customWidth="1"/>
    <col min="15106" max="15106" width="14" style="20" customWidth="1"/>
    <col min="15107" max="15108" width="17.5" style="20" customWidth="1"/>
    <col min="15109" max="15111" width="19.83203125" style="20" customWidth="1"/>
    <col min="15112" max="15358" width="9.33203125" style="20"/>
    <col min="15359" max="15359" width="18.6640625" style="20" customWidth="1"/>
    <col min="15360" max="15360" width="26.83203125" style="20" customWidth="1"/>
    <col min="15361" max="15361" width="66.5" style="20" customWidth="1"/>
    <col min="15362" max="15362" width="14" style="20" customWidth="1"/>
    <col min="15363" max="15364" width="17.5" style="20" customWidth="1"/>
    <col min="15365" max="15367" width="19.83203125" style="20" customWidth="1"/>
    <col min="15368" max="15614" width="9.33203125" style="20"/>
    <col min="15615" max="15615" width="18.6640625" style="20" customWidth="1"/>
    <col min="15616" max="15616" width="26.83203125" style="20" customWidth="1"/>
    <col min="15617" max="15617" width="66.5" style="20" customWidth="1"/>
    <col min="15618" max="15618" width="14" style="20" customWidth="1"/>
    <col min="15619" max="15620" width="17.5" style="20" customWidth="1"/>
    <col min="15621" max="15623" width="19.83203125" style="20" customWidth="1"/>
    <col min="15624" max="15870" width="9.33203125" style="20"/>
    <col min="15871" max="15871" width="18.6640625" style="20" customWidth="1"/>
    <col min="15872" max="15872" width="26.83203125" style="20" customWidth="1"/>
    <col min="15873" max="15873" width="66.5" style="20" customWidth="1"/>
    <col min="15874" max="15874" width="14" style="20" customWidth="1"/>
    <col min="15875" max="15876" width="17.5" style="20" customWidth="1"/>
    <col min="15877" max="15879" width="19.83203125" style="20" customWidth="1"/>
    <col min="15880" max="16126" width="9.33203125" style="20"/>
    <col min="16127" max="16127" width="18.6640625" style="20" customWidth="1"/>
    <col min="16128" max="16128" width="26.83203125" style="20" customWidth="1"/>
    <col min="16129" max="16129" width="66.5" style="20" customWidth="1"/>
    <col min="16130" max="16130" width="14" style="20" customWidth="1"/>
    <col min="16131" max="16132" width="17.5" style="20" customWidth="1"/>
    <col min="16133" max="16135" width="19.83203125" style="20" customWidth="1"/>
    <col min="16136" max="16384" width="9.33203125" style="20"/>
  </cols>
  <sheetData>
    <row r="1" spans="1:7" ht="24.75" customHeight="1" x14ac:dyDescent="0.2">
      <c r="A1" s="148" t="s">
        <v>105</v>
      </c>
      <c r="B1" s="149"/>
      <c r="C1" s="149"/>
      <c r="D1" s="149"/>
      <c r="E1" s="149"/>
      <c r="F1" s="149"/>
      <c r="G1" s="150"/>
    </row>
    <row r="2" spans="1:7" ht="24.75" customHeight="1" x14ac:dyDescent="0.2">
      <c r="A2" s="151" t="s">
        <v>852</v>
      </c>
      <c r="B2" s="149"/>
      <c r="C2" s="149"/>
      <c r="D2" s="149"/>
      <c r="E2" s="149"/>
      <c r="F2" s="149"/>
      <c r="G2" s="150"/>
    </row>
    <row r="3" spans="1:7" x14ac:dyDescent="0.2">
      <c r="A3" s="56" t="s">
        <v>107</v>
      </c>
      <c r="B3" s="56" t="s">
        <v>108</v>
      </c>
      <c r="C3" s="56" t="s">
        <v>109</v>
      </c>
      <c r="D3" s="56" t="s">
        <v>110</v>
      </c>
      <c r="E3" s="56" t="s">
        <v>111</v>
      </c>
      <c r="F3" s="56" t="s">
        <v>112</v>
      </c>
      <c r="G3" s="56" t="s">
        <v>100</v>
      </c>
    </row>
    <row r="4" spans="1:7" s="55" customFormat="1" ht="51" x14ac:dyDescent="0.2">
      <c r="A4" s="21" t="s">
        <v>116</v>
      </c>
      <c r="B4" s="22" t="s">
        <v>789</v>
      </c>
      <c r="C4" s="22" t="s">
        <v>790</v>
      </c>
      <c r="D4" s="23" t="s">
        <v>116</v>
      </c>
      <c r="E4" s="23" t="s">
        <v>116</v>
      </c>
      <c r="F4" s="23" t="s">
        <v>116</v>
      </c>
      <c r="G4" s="23" t="s">
        <v>116</v>
      </c>
    </row>
    <row r="5" spans="1:7" x14ac:dyDescent="0.2">
      <c r="A5" s="21" t="s">
        <v>113</v>
      </c>
      <c r="B5" s="22" t="s">
        <v>118</v>
      </c>
      <c r="C5" s="22" t="s">
        <v>119</v>
      </c>
      <c r="D5" s="23" t="s">
        <v>116</v>
      </c>
      <c r="E5" s="23" t="s">
        <v>116</v>
      </c>
      <c r="F5" s="23" t="s">
        <v>116</v>
      </c>
      <c r="G5" s="23" t="s">
        <v>116</v>
      </c>
    </row>
    <row r="6" spans="1:7" ht="21" x14ac:dyDescent="0.2">
      <c r="A6" s="24" t="s">
        <v>117</v>
      </c>
      <c r="B6" s="25" t="s">
        <v>121</v>
      </c>
      <c r="C6" s="25" t="s">
        <v>122</v>
      </c>
      <c r="D6" s="25" t="s">
        <v>123</v>
      </c>
      <c r="E6" s="26">
        <v>0.2</v>
      </c>
      <c r="F6" s="26"/>
      <c r="G6" s="58">
        <f>ROUND((E6*F6),2)</f>
        <v>0</v>
      </c>
    </row>
    <row r="7" spans="1:7" ht="31.5" x14ac:dyDescent="0.2">
      <c r="A7" s="24" t="s">
        <v>186</v>
      </c>
      <c r="B7" s="25" t="s">
        <v>154</v>
      </c>
      <c r="C7" s="25" t="s">
        <v>832</v>
      </c>
      <c r="D7" s="25" t="s">
        <v>131</v>
      </c>
      <c r="E7" s="26">
        <v>18</v>
      </c>
      <c r="F7" s="26"/>
      <c r="G7" s="58">
        <f t="shared" ref="G7:G52" si="0">ROUND((E7*F7),2)</f>
        <v>0</v>
      </c>
    </row>
    <row r="8" spans="1:7" ht="21" x14ac:dyDescent="0.2">
      <c r="A8" s="24" t="s">
        <v>251</v>
      </c>
      <c r="B8" s="25" t="s">
        <v>143</v>
      </c>
      <c r="C8" s="25" t="s">
        <v>146</v>
      </c>
      <c r="D8" s="25" t="s">
        <v>131</v>
      </c>
      <c r="E8" s="26">
        <v>300</v>
      </c>
      <c r="F8" s="26"/>
      <c r="G8" s="58">
        <f t="shared" si="0"/>
        <v>0</v>
      </c>
    </row>
    <row r="9" spans="1:7" x14ac:dyDescent="0.2">
      <c r="A9" s="24" t="s">
        <v>276</v>
      </c>
      <c r="B9" s="25" t="s">
        <v>151</v>
      </c>
      <c r="C9" s="25" t="s">
        <v>157</v>
      </c>
      <c r="D9" s="25" t="s">
        <v>131</v>
      </c>
      <c r="E9" s="26">
        <v>105</v>
      </c>
      <c r="F9" s="26"/>
      <c r="G9" s="58">
        <f t="shared" si="0"/>
        <v>0</v>
      </c>
    </row>
    <row r="10" spans="1:7" ht="21" x14ac:dyDescent="0.2">
      <c r="A10" s="24" t="s">
        <v>311</v>
      </c>
      <c r="B10" s="25" t="s">
        <v>159</v>
      </c>
      <c r="C10" s="25" t="s">
        <v>160</v>
      </c>
      <c r="D10" s="25" t="s">
        <v>135</v>
      </c>
      <c r="E10" s="26">
        <v>35</v>
      </c>
      <c r="F10" s="26"/>
      <c r="G10" s="58">
        <f t="shared" si="0"/>
        <v>0</v>
      </c>
    </row>
    <row r="11" spans="1:7" x14ac:dyDescent="0.2">
      <c r="A11" s="24" t="s">
        <v>326</v>
      </c>
      <c r="B11" s="25" t="s">
        <v>162</v>
      </c>
      <c r="C11" s="25" t="s">
        <v>163</v>
      </c>
      <c r="D11" s="25" t="s">
        <v>164</v>
      </c>
      <c r="E11" s="26">
        <v>2.1</v>
      </c>
      <c r="F11" s="26"/>
      <c r="G11" s="58">
        <f t="shared" si="0"/>
        <v>0</v>
      </c>
    </row>
    <row r="12" spans="1:7" ht="21" x14ac:dyDescent="0.2">
      <c r="A12" s="24" t="s">
        <v>330</v>
      </c>
      <c r="B12" s="25" t="s">
        <v>166</v>
      </c>
      <c r="C12" s="25" t="s">
        <v>167</v>
      </c>
      <c r="D12" s="25" t="s">
        <v>135</v>
      </c>
      <c r="E12" s="26">
        <v>75</v>
      </c>
      <c r="F12" s="26"/>
      <c r="G12" s="58">
        <f t="shared" si="0"/>
        <v>0</v>
      </c>
    </row>
    <row r="13" spans="1:7" ht="31.5" x14ac:dyDescent="0.2">
      <c r="A13" s="24" t="s">
        <v>345</v>
      </c>
      <c r="B13" s="25" t="s">
        <v>181</v>
      </c>
      <c r="C13" s="25" t="s">
        <v>182</v>
      </c>
      <c r="D13" s="25" t="s">
        <v>164</v>
      </c>
      <c r="E13" s="26">
        <v>8</v>
      </c>
      <c r="F13" s="26"/>
      <c r="G13" s="58">
        <f t="shared" si="0"/>
        <v>0</v>
      </c>
    </row>
    <row r="14" spans="1:7" ht="31.5" x14ac:dyDescent="0.2">
      <c r="A14" s="24" t="s">
        <v>355</v>
      </c>
      <c r="B14" s="25" t="s">
        <v>184</v>
      </c>
      <c r="C14" s="25" t="s">
        <v>185</v>
      </c>
      <c r="D14" s="25" t="s">
        <v>164</v>
      </c>
      <c r="E14" s="26">
        <v>18.5</v>
      </c>
      <c r="F14" s="26"/>
      <c r="G14" s="58">
        <f t="shared" si="0"/>
        <v>0</v>
      </c>
    </row>
    <row r="15" spans="1:7" x14ac:dyDescent="0.2">
      <c r="A15" s="21" t="s">
        <v>680</v>
      </c>
      <c r="B15" s="22" t="s">
        <v>118</v>
      </c>
      <c r="C15" s="22" t="s">
        <v>252</v>
      </c>
      <c r="D15" s="23" t="s">
        <v>116</v>
      </c>
      <c r="E15" s="23" t="s">
        <v>116</v>
      </c>
      <c r="F15" s="23"/>
      <c r="G15" s="58"/>
    </row>
    <row r="16" spans="1:7" ht="31.5" x14ac:dyDescent="0.2">
      <c r="A16" s="24" t="s">
        <v>682</v>
      </c>
      <c r="B16" s="25" t="s">
        <v>254</v>
      </c>
      <c r="C16" s="25" t="s">
        <v>255</v>
      </c>
      <c r="D16" s="25" t="s">
        <v>164</v>
      </c>
      <c r="E16" s="26">
        <v>292.95</v>
      </c>
      <c r="F16" s="26"/>
      <c r="G16" s="58">
        <f t="shared" si="0"/>
        <v>0</v>
      </c>
    </row>
    <row r="17" spans="1:7" ht="21" x14ac:dyDescent="0.2">
      <c r="A17" s="24" t="s">
        <v>687</v>
      </c>
      <c r="B17" s="25" t="s">
        <v>257</v>
      </c>
      <c r="C17" s="25" t="s">
        <v>258</v>
      </c>
      <c r="D17" s="25" t="s">
        <v>164</v>
      </c>
      <c r="E17" s="26">
        <v>32.549999999999997</v>
      </c>
      <c r="F17" s="26"/>
      <c r="G17" s="58">
        <f t="shared" si="0"/>
        <v>0</v>
      </c>
    </row>
    <row r="18" spans="1:7" ht="21" x14ac:dyDescent="0.2">
      <c r="A18" s="24" t="s">
        <v>691</v>
      </c>
      <c r="B18" s="25" t="s">
        <v>266</v>
      </c>
      <c r="C18" s="25" t="s">
        <v>267</v>
      </c>
      <c r="D18" s="25" t="s">
        <v>164</v>
      </c>
      <c r="E18" s="26">
        <v>325.45</v>
      </c>
      <c r="F18" s="26"/>
      <c r="G18" s="58">
        <f t="shared" si="0"/>
        <v>0</v>
      </c>
    </row>
    <row r="19" spans="1:7" ht="38.25" x14ac:dyDescent="0.2">
      <c r="A19" s="21" t="s">
        <v>774</v>
      </c>
      <c r="B19" s="22" t="s">
        <v>118</v>
      </c>
      <c r="C19" s="22" t="s">
        <v>833</v>
      </c>
      <c r="D19" s="23" t="s">
        <v>116</v>
      </c>
      <c r="E19" s="23" t="s">
        <v>116</v>
      </c>
      <c r="F19" s="23"/>
      <c r="G19" s="58"/>
    </row>
    <row r="20" spans="1:7" ht="21" x14ac:dyDescent="0.2">
      <c r="A20" s="24" t="s">
        <v>776</v>
      </c>
      <c r="B20" s="25" t="s">
        <v>282</v>
      </c>
      <c r="C20" s="25" t="s">
        <v>283</v>
      </c>
      <c r="D20" s="25" t="s">
        <v>131</v>
      </c>
      <c r="E20" s="26">
        <v>105</v>
      </c>
      <c r="F20" s="26"/>
      <c r="G20" s="58">
        <f t="shared" si="0"/>
        <v>0</v>
      </c>
    </row>
    <row r="21" spans="1:7" ht="21" x14ac:dyDescent="0.2">
      <c r="A21" s="24" t="s">
        <v>778</v>
      </c>
      <c r="B21" s="25" t="s">
        <v>292</v>
      </c>
      <c r="C21" s="25" t="s">
        <v>334</v>
      </c>
      <c r="D21" s="25" t="s">
        <v>131</v>
      </c>
      <c r="E21" s="26">
        <v>105</v>
      </c>
      <c r="F21" s="26"/>
      <c r="G21" s="58">
        <f t="shared" si="0"/>
        <v>0</v>
      </c>
    </row>
    <row r="22" spans="1:7" ht="21" x14ac:dyDescent="0.2">
      <c r="A22" s="24" t="s">
        <v>780</v>
      </c>
      <c r="B22" s="25" t="s">
        <v>295</v>
      </c>
      <c r="C22" s="25" t="s">
        <v>336</v>
      </c>
      <c r="D22" s="25" t="s">
        <v>131</v>
      </c>
      <c r="E22" s="26">
        <v>318</v>
      </c>
      <c r="F22" s="26"/>
      <c r="G22" s="58">
        <f t="shared" si="0"/>
        <v>0</v>
      </c>
    </row>
    <row r="23" spans="1:7" ht="21" x14ac:dyDescent="0.2">
      <c r="A23" s="24" t="s">
        <v>791</v>
      </c>
      <c r="B23" s="25" t="s">
        <v>338</v>
      </c>
      <c r="C23" s="25" t="s">
        <v>834</v>
      </c>
      <c r="D23" s="25" t="s">
        <v>131</v>
      </c>
      <c r="E23" s="26">
        <v>18</v>
      </c>
      <c r="F23" s="26"/>
      <c r="G23" s="58">
        <f t="shared" si="0"/>
        <v>0</v>
      </c>
    </row>
    <row r="24" spans="1:7" ht="31.5" x14ac:dyDescent="0.2">
      <c r="A24" s="24" t="s">
        <v>792</v>
      </c>
      <c r="B24" s="25" t="s">
        <v>362</v>
      </c>
      <c r="C24" s="25" t="s">
        <v>835</v>
      </c>
      <c r="D24" s="25" t="s">
        <v>131</v>
      </c>
      <c r="E24" s="26">
        <v>300</v>
      </c>
      <c r="F24" s="26"/>
      <c r="G24" s="58">
        <f t="shared" si="0"/>
        <v>0</v>
      </c>
    </row>
    <row r="25" spans="1:7" ht="25.5" x14ac:dyDescent="0.2">
      <c r="A25" s="21" t="s">
        <v>782</v>
      </c>
      <c r="B25" s="22" t="s">
        <v>118</v>
      </c>
      <c r="C25" s="22" t="s">
        <v>836</v>
      </c>
      <c r="D25" s="23" t="s">
        <v>116</v>
      </c>
      <c r="E25" s="23" t="s">
        <v>116</v>
      </c>
      <c r="F25" s="23"/>
      <c r="G25" s="58"/>
    </row>
    <row r="26" spans="1:7" ht="21" x14ac:dyDescent="0.2">
      <c r="A26" s="24" t="s">
        <v>784</v>
      </c>
      <c r="B26" s="25" t="s">
        <v>282</v>
      </c>
      <c r="C26" s="25" t="s">
        <v>283</v>
      </c>
      <c r="D26" s="25" t="s">
        <v>131</v>
      </c>
      <c r="E26" s="26">
        <v>130</v>
      </c>
      <c r="F26" s="26"/>
      <c r="G26" s="58">
        <f t="shared" si="0"/>
        <v>0</v>
      </c>
    </row>
    <row r="27" spans="1:7" ht="21" x14ac:dyDescent="0.2">
      <c r="A27" s="24" t="s">
        <v>786</v>
      </c>
      <c r="B27" s="25" t="s">
        <v>292</v>
      </c>
      <c r="C27" s="25" t="s">
        <v>359</v>
      </c>
      <c r="D27" s="25" t="s">
        <v>131</v>
      </c>
      <c r="E27" s="26">
        <v>130</v>
      </c>
      <c r="F27" s="26"/>
      <c r="G27" s="58">
        <f t="shared" si="0"/>
        <v>0</v>
      </c>
    </row>
    <row r="28" spans="1:7" ht="21" x14ac:dyDescent="0.2">
      <c r="A28" s="24" t="s">
        <v>800</v>
      </c>
      <c r="B28" s="25" t="s">
        <v>295</v>
      </c>
      <c r="C28" s="25" t="s">
        <v>336</v>
      </c>
      <c r="D28" s="25" t="s">
        <v>131</v>
      </c>
      <c r="E28" s="26">
        <v>130</v>
      </c>
      <c r="F28" s="26"/>
      <c r="G28" s="58">
        <f t="shared" si="0"/>
        <v>0</v>
      </c>
    </row>
    <row r="29" spans="1:7" x14ac:dyDescent="0.2">
      <c r="A29" s="24" t="s">
        <v>801</v>
      </c>
      <c r="B29" s="25" t="s">
        <v>298</v>
      </c>
      <c r="C29" s="25" t="s">
        <v>299</v>
      </c>
      <c r="D29" s="25" t="s">
        <v>131</v>
      </c>
      <c r="E29" s="26">
        <v>130</v>
      </c>
      <c r="F29" s="26"/>
      <c r="G29" s="58">
        <f t="shared" si="0"/>
        <v>0</v>
      </c>
    </row>
    <row r="30" spans="1:7" ht="31.5" x14ac:dyDescent="0.2">
      <c r="A30" s="24" t="s">
        <v>837</v>
      </c>
      <c r="B30" s="25" t="s">
        <v>305</v>
      </c>
      <c r="C30" s="25" t="s">
        <v>306</v>
      </c>
      <c r="D30" s="25" t="s">
        <v>131</v>
      </c>
      <c r="E30" s="26">
        <v>130</v>
      </c>
      <c r="F30" s="26"/>
      <c r="G30" s="58">
        <f t="shared" si="0"/>
        <v>0</v>
      </c>
    </row>
    <row r="31" spans="1:7" x14ac:dyDescent="0.2">
      <c r="A31" s="24" t="s">
        <v>838</v>
      </c>
      <c r="B31" s="25" t="s">
        <v>298</v>
      </c>
      <c r="C31" s="25" t="s">
        <v>299</v>
      </c>
      <c r="D31" s="25" t="s">
        <v>131</v>
      </c>
      <c r="E31" s="26">
        <v>130</v>
      </c>
      <c r="F31" s="26"/>
      <c r="G31" s="58">
        <f t="shared" si="0"/>
        <v>0</v>
      </c>
    </row>
    <row r="32" spans="1:7" ht="21" x14ac:dyDescent="0.2">
      <c r="A32" s="24" t="s">
        <v>839</v>
      </c>
      <c r="B32" s="25" t="s">
        <v>309</v>
      </c>
      <c r="C32" s="25" t="s">
        <v>310</v>
      </c>
      <c r="D32" s="25" t="s">
        <v>131</v>
      </c>
      <c r="E32" s="26">
        <v>130</v>
      </c>
      <c r="F32" s="26"/>
      <c r="G32" s="58">
        <f t="shared" si="0"/>
        <v>0</v>
      </c>
    </row>
    <row r="33" spans="1:7" x14ac:dyDescent="0.2">
      <c r="A33" s="21" t="s">
        <v>802</v>
      </c>
      <c r="B33" s="22" t="s">
        <v>118</v>
      </c>
      <c r="C33" s="22" t="s">
        <v>402</v>
      </c>
      <c r="D33" s="23" t="s">
        <v>116</v>
      </c>
      <c r="E33" s="23" t="s">
        <v>116</v>
      </c>
      <c r="F33" s="23"/>
      <c r="G33" s="58"/>
    </row>
    <row r="34" spans="1:7" ht="21" x14ac:dyDescent="0.2">
      <c r="A34" s="24" t="s">
        <v>803</v>
      </c>
      <c r="B34" s="25" t="s">
        <v>404</v>
      </c>
      <c r="C34" s="25" t="s">
        <v>405</v>
      </c>
      <c r="D34" s="25" t="s">
        <v>135</v>
      </c>
      <c r="E34" s="26">
        <v>25</v>
      </c>
      <c r="F34" s="26"/>
      <c r="G34" s="58">
        <f t="shared" si="0"/>
        <v>0</v>
      </c>
    </row>
    <row r="35" spans="1:7" ht="21" x14ac:dyDescent="0.2">
      <c r="A35" s="24" t="s">
        <v>804</v>
      </c>
      <c r="B35" s="25" t="s">
        <v>404</v>
      </c>
      <c r="C35" s="25" t="s">
        <v>407</v>
      </c>
      <c r="D35" s="25" t="s">
        <v>135</v>
      </c>
      <c r="E35" s="26">
        <v>10</v>
      </c>
      <c r="F35" s="26"/>
      <c r="G35" s="58">
        <f t="shared" si="0"/>
        <v>0</v>
      </c>
    </row>
    <row r="36" spans="1:7" ht="21" x14ac:dyDescent="0.2">
      <c r="A36" s="24" t="s">
        <v>805</v>
      </c>
      <c r="B36" s="25" t="s">
        <v>840</v>
      </c>
      <c r="C36" s="25" t="s">
        <v>841</v>
      </c>
      <c r="D36" s="25" t="s">
        <v>135</v>
      </c>
      <c r="E36" s="26">
        <v>10</v>
      </c>
      <c r="F36" s="26"/>
      <c r="G36" s="58">
        <f t="shared" si="0"/>
        <v>0</v>
      </c>
    </row>
    <row r="37" spans="1:7" ht="21" x14ac:dyDescent="0.2">
      <c r="A37" s="24" t="s">
        <v>806</v>
      </c>
      <c r="B37" s="25" t="s">
        <v>412</v>
      </c>
      <c r="C37" s="25" t="s">
        <v>413</v>
      </c>
      <c r="D37" s="25" t="s">
        <v>135</v>
      </c>
      <c r="E37" s="26">
        <v>75</v>
      </c>
      <c r="F37" s="26"/>
      <c r="G37" s="58">
        <f t="shared" si="0"/>
        <v>0</v>
      </c>
    </row>
    <row r="38" spans="1:7" x14ac:dyDescent="0.2">
      <c r="A38" s="24" t="s">
        <v>807</v>
      </c>
      <c r="B38" s="25" t="s">
        <v>418</v>
      </c>
      <c r="C38" s="25" t="s">
        <v>419</v>
      </c>
      <c r="D38" s="25" t="s">
        <v>164</v>
      </c>
      <c r="E38" s="26">
        <v>2.625</v>
      </c>
      <c r="F38" s="26"/>
      <c r="G38" s="58">
        <f t="shared" si="0"/>
        <v>0</v>
      </c>
    </row>
    <row r="39" spans="1:7" x14ac:dyDescent="0.2">
      <c r="A39" s="21" t="s">
        <v>808</v>
      </c>
      <c r="B39" s="22" t="s">
        <v>118</v>
      </c>
      <c r="C39" s="22" t="s">
        <v>456</v>
      </c>
      <c r="D39" s="23" t="s">
        <v>116</v>
      </c>
      <c r="E39" s="23" t="s">
        <v>116</v>
      </c>
      <c r="F39" s="23"/>
      <c r="G39" s="58"/>
    </row>
    <row r="40" spans="1:7" ht="21" x14ac:dyDescent="0.2">
      <c r="A40" s="24" t="s">
        <v>809</v>
      </c>
      <c r="B40" s="25" t="s">
        <v>461</v>
      </c>
      <c r="C40" s="25" t="s">
        <v>842</v>
      </c>
      <c r="D40" s="25" t="s">
        <v>135</v>
      </c>
      <c r="E40" s="26">
        <v>28</v>
      </c>
      <c r="F40" s="26"/>
      <c r="G40" s="58">
        <f t="shared" si="0"/>
        <v>0</v>
      </c>
    </row>
    <row r="41" spans="1:7" ht="21" x14ac:dyDescent="0.2">
      <c r="A41" s="24" t="s">
        <v>810</v>
      </c>
      <c r="B41" s="25" t="s">
        <v>461</v>
      </c>
      <c r="C41" s="25" t="s">
        <v>462</v>
      </c>
      <c r="D41" s="25" t="s">
        <v>135</v>
      </c>
      <c r="E41" s="26">
        <v>139</v>
      </c>
      <c r="F41" s="26"/>
      <c r="G41" s="58">
        <f t="shared" si="0"/>
        <v>0</v>
      </c>
    </row>
    <row r="42" spans="1:7" x14ac:dyDescent="0.2">
      <c r="A42" s="24" t="s">
        <v>811</v>
      </c>
      <c r="B42" s="25" t="s">
        <v>465</v>
      </c>
      <c r="C42" s="25" t="s">
        <v>466</v>
      </c>
      <c r="D42" s="25" t="s">
        <v>131</v>
      </c>
      <c r="E42" s="26">
        <v>139</v>
      </c>
      <c r="F42" s="26"/>
      <c r="G42" s="58">
        <f t="shared" si="0"/>
        <v>0</v>
      </c>
    </row>
    <row r="43" spans="1:7" ht="21" x14ac:dyDescent="0.2">
      <c r="A43" s="24" t="s">
        <v>812</v>
      </c>
      <c r="B43" s="25" t="s">
        <v>468</v>
      </c>
      <c r="C43" s="25" t="s">
        <v>469</v>
      </c>
      <c r="D43" s="25" t="s">
        <v>164</v>
      </c>
      <c r="E43" s="26">
        <v>73.600000000000009</v>
      </c>
      <c r="F43" s="26"/>
      <c r="G43" s="58">
        <f t="shared" si="0"/>
        <v>0</v>
      </c>
    </row>
    <row r="44" spans="1:7" ht="21" x14ac:dyDescent="0.2">
      <c r="A44" s="24" t="s">
        <v>813</v>
      </c>
      <c r="B44" s="25" t="s">
        <v>480</v>
      </c>
      <c r="C44" s="25" t="s">
        <v>481</v>
      </c>
      <c r="D44" s="25" t="s">
        <v>127</v>
      </c>
      <c r="E44" s="26">
        <v>5</v>
      </c>
      <c r="F44" s="26"/>
      <c r="G44" s="58">
        <f t="shared" si="0"/>
        <v>0</v>
      </c>
    </row>
    <row r="45" spans="1:7" ht="21" x14ac:dyDescent="0.2">
      <c r="A45" s="24" t="s">
        <v>814</v>
      </c>
      <c r="B45" s="25" t="s">
        <v>486</v>
      </c>
      <c r="C45" s="25" t="s">
        <v>487</v>
      </c>
      <c r="D45" s="25" t="s">
        <v>488</v>
      </c>
      <c r="E45" s="26">
        <v>5</v>
      </c>
      <c r="F45" s="26"/>
      <c r="G45" s="58">
        <f t="shared" si="0"/>
        <v>0</v>
      </c>
    </row>
    <row r="46" spans="1:7" ht="31.5" x14ac:dyDescent="0.2">
      <c r="A46" s="24" t="s">
        <v>815</v>
      </c>
      <c r="B46" s="25" t="s">
        <v>500</v>
      </c>
      <c r="C46" s="25" t="s">
        <v>501</v>
      </c>
      <c r="D46" s="25" t="s">
        <v>127</v>
      </c>
      <c r="E46" s="26">
        <v>1</v>
      </c>
      <c r="F46" s="26"/>
      <c r="G46" s="58">
        <f t="shared" si="0"/>
        <v>0</v>
      </c>
    </row>
    <row r="47" spans="1:7" x14ac:dyDescent="0.2">
      <c r="A47" s="24" t="s">
        <v>843</v>
      </c>
      <c r="B47" s="25" t="s">
        <v>125</v>
      </c>
      <c r="C47" s="25" t="s">
        <v>844</v>
      </c>
      <c r="D47" s="25" t="s">
        <v>164</v>
      </c>
      <c r="E47" s="26">
        <v>92.7</v>
      </c>
      <c r="F47" s="26"/>
      <c r="G47" s="58">
        <f t="shared" si="0"/>
        <v>0</v>
      </c>
    </row>
    <row r="48" spans="1:7" ht="31.5" x14ac:dyDescent="0.2">
      <c r="A48" s="24" t="s">
        <v>845</v>
      </c>
      <c r="B48" s="25" t="s">
        <v>509</v>
      </c>
      <c r="C48" s="25" t="s">
        <v>846</v>
      </c>
      <c r="D48" s="25" t="s">
        <v>164</v>
      </c>
      <c r="E48" s="26">
        <v>18.5</v>
      </c>
      <c r="F48" s="26"/>
      <c r="G48" s="58">
        <f t="shared" si="0"/>
        <v>0</v>
      </c>
    </row>
    <row r="49" spans="1:7" ht="21" x14ac:dyDescent="0.2">
      <c r="A49" s="24" t="s">
        <v>847</v>
      </c>
      <c r="B49" s="25" t="s">
        <v>512</v>
      </c>
      <c r="C49" s="25" t="s">
        <v>513</v>
      </c>
      <c r="D49" s="25" t="s">
        <v>164</v>
      </c>
      <c r="E49" s="26">
        <v>111.2</v>
      </c>
      <c r="F49" s="26"/>
      <c r="G49" s="58">
        <f t="shared" si="0"/>
        <v>0</v>
      </c>
    </row>
    <row r="50" spans="1:7" x14ac:dyDescent="0.2">
      <c r="A50" s="24" t="s">
        <v>848</v>
      </c>
      <c r="B50" s="25" t="s">
        <v>515</v>
      </c>
      <c r="C50" s="25" t="s">
        <v>516</v>
      </c>
      <c r="D50" s="25" t="s">
        <v>164</v>
      </c>
      <c r="E50" s="26">
        <v>11.2</v>
      </c>
      <c r="F50" s="26"/>
      <c r="G50" s="58">
        <f t="shared" si="0"/>
        <v>0</v>
      </c>
    </row>
    <row r="51" spans="1:7" x14ac:dyDescent="0.2">
      <c r="A51" s="24" t="s">
        <v>849</v>
      </c>
      <c r="B51" s="25" t="s">
        <v>521</v>
      </c>
      <c r="C51" s="25" t="s">
        <v>850</v>
      </c>
      <c r="D51" s="25" t="s">
        <v>135</v>
      </c>
      <c r="E51" s="26">
        <v>139</v>
      </c>
      <c r="F51" s="26"/>
      <c r="G51" s="58">
        <f t="shared" si="0"/>
        <v>0</v>
      </c>
    </row>
    <row r="52" spans="1:7" ht="31.5" x14ac:dyDescent="0.2">
      <c r="A52" s="24" t="s">
        <v>851</v>
      </c>
      <c r="B52" s="25" t="s">
        <v>116</v>
      </c>
      <c r="C52" s="25" t="s">
        <v>527</v>
      </c>
      <c r="D52" s="25" t="s">
        <v>135</v>
      </c>
      <c r="E52" s="26">
        <v>139</v>
      </c>
      <c r="F52" s="26"/>
      <c r="G52" s="58">
        <f t="shared" si="0"/>
        <v>0</v>
      </c>
    </row>
    <row r="53" spans="1:7" x14ac:dyDescent="0.2">
      <c r="A53" s="147" t="s">
        <v>733</v>
      </c>
      <c r="B53" s="147"/>
      <c r="C53" s="147"/>
      <c r="D53" s="147"/>
      <c r="E53" s="147"/>
      <c r="F53" s="147"/>
      <c r="G53" s="78"/>
    </row>
    <row r="54" spans="1:7" x14ac:dyDescent="0.2">
      <c r="A54" s="147" t="s">
        <v>102</v>
      </c>
      <c r="B54" s="147"/>
      <c r="C54" s="147"/>
      <c r="D54" s="147"/>
      <c r="E54" s="147"/>
      <c r="F54" s="147"/>
      <c r="G54" s="79"/>
    </row>
    <row r="55" spans="1:7" x14ac:dyDescent="0.2">
      <c r="A55" s="147" t="s">
        <v>734</v>
      </c>
      <c r="B55" s="147"/>
      <c r="C55" s="147"/>
      <c r="D55" s="147"/>
      <c r="E55" s="147"/>
      <c r="F55" s="147"/>
      <c r="G55" s="79"/>
    </row>
  </sheetData>
  <mergeCells count="5">
    <mergeCell ref="A1:G1"/>
    <mergeCell ref="A2:G2"/>
    <mergeCell ref="A53:F53"/>
    <mergeCell ref="A54:F54"/>
    <mergeCell ref="A55:F55"/>
  </mergeCells>
  <pageMargins left="0.75" right="0.75" top="1" bottom="1" header="0.5" footer="0.5"/>
  <pageSetup paperSize="9" orientation="portrait"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EDEE5-6126-4366-B4D1-9EC35750F83F}">
  <dimension ref="A1:L17"/>
  <sheetViews>
    <sheetView tabSelected="1" workbookViewId="0">
      <selection activeCell="V16" sqref="V16"/>
    </sheetView>
  </sheetViews>
  <sheetFormatPr defaultRowHeight="12.75" x14ac:dyDescent="0.2"/>
  <cols>
    <col min="1" max="1" width="4" style="59" customWidth="1"/>
    <col min="2" max="2" width="1.1640625" style="59" customWidth="1"/>
    <col min="3" max="3" width="14.83203125" style="59" customWidth="1"/>
    <col min="4" max="4" width="75.83203125" style="59" customWidth="1"/>
    <col min="5" max="5" width="6.1640625" style="59" customWidth="1"/>
    <col min="6" max="6" width="2.83203125" style="59" customWidth="1"/>
    <col min="7" max="7" width="1.1640625" style="59" customWidth="1"/>
    <col min="8" max="8" width="7.6640625" style="59" customWidth="1"/>
    <col min="9" max="9" width="4.83203125" style="59" customWidth="1"/>
    <col min="10" max="10" width="6" style="59" customWidth="1"/>
    <col min="11" max="11" width="13.5" style="59" bestFit="1" customWidth="1"/>
    <col min="12" max="16384" width="9.33203125" style="59"/>
  </cols>
  <sheetData>
    <row r="1" spans="1:12" ht="33.75" customHeight="1" thickBot="1" x14ac:dyDescent="0.25">
      <c r="A1" s="155" t="s">
        <v>855</v>
      </c>
      <c r="B1" s="156"/>
      <c r="C1" s="156"/>
      <c r="D1" s="156"/>
      <c r="E1" s="156"/>
      <c r="F1" s="156"/>
      <c r="G1" s="156"/>
      <c r="H1" s="156"/>
      <c r="I1" s="156"/>
      <c r="J1" s="156"/>
      <c r="K1" s="157"/>
    </row>
    <row r="2" spans="1:12" ht="32.25" customHeight="1" thickBot="1" x14ac:dyDescent="0.25">
      <c r="A2" s="155" t="s">
        <v>856</v>
      </c>
      <c r="B2" s="156"/>
      <c r="C2" s="156"/>
      <c r="D2" s="156"/>
      <c r="E2" s="156"/>
      <c r="F2" s="156"/>
      <c r="G2" s="156"/>
      <c r="H2" s="156"/>
      <c r="I2" s="156"/>
      <c r="J2" s="156"/>
      <c r="K2" s="157"/>
    </row>
    <row r="3" spans="1:12" ht="15" customHeight="1" x14ac:dyDescent="0.2">
      <c r="A3" s="170" t="s">
        <v>0</v>
      </c>
      <c r="B3" s="170"/>
      <c r="C3" s="73" t="s">
        <v>1</v>
      </c>
      <c r="D3" s="74" t="s">
        <v>2</v>
      </c>
      <c r="E3" s="171" t="s">
        <v>3</v>
      </c>
      <c r="F3" s="171"/>
      <c r="G3" s="172" t="s">
        <v>4</v>
      </c>
      <c r="H3" s="172"/>
      <c r="I3" s="171" t="s">
        <v>101</v>
      </c>
      <c r="J3" s="171"/>
      <c r="K3" s="75" t="s">
        <v>100</v>
      </c>
      <c r="L3" s="60"/>
    </row>
    <row r="4" spans="1:12" ht="36.75" customHeight="1" x14ac:dyDescent="0.2">
      <c r="A4" s="173"/>
      <c r="B4" s="173"/>
      <c r="C4" s="61" t="s">
        <v>5</v>
      </c>
      <c r="D4" s="62" t="s">
        <v>6</v>
      </c>
      <c r="E4" s="173"/>
      <c r="F4" s="173"/>
      <c r="G4" s="173"/>
      <c r="H4" s="173"/>
      <c r="I4" s="169"/>
      <c r="J4" s="169"/>
      <c r="K4" s="63"/>
    </row>
    <row r="5" spans="1:12" ht="12.75" customHeight="1" x14ac:dyDescent="0.2">
      <c r="A5" s="167">
        <v>1</v>
      </c>
      <c r="B5" s="167"/>
      <c r="C5" s="61" t="s">
        <v>7</v>
      </c>
      <c r="D5" s="64" t="s">
        <v>8</v>
      </c>
      <c r="E5" s="168"/>
      <c r="F5" s="168"/>
      <c r="G5" s="168"/>
      <c r="H5" s="168"/>
      <c r="I5" s="169"/>
      <c r="J5" s="169"/>
      <c r="K5" s="63"/>
    </row>
    <row r="6" spans="1:12" ht="23.25" customHeight="1" x14ac:dyDescent="0.2">
      <c r="A6" s="162" t="s">
        <v>117</v>
      </c>
      <c r="B6" s="163"/>
      <c r="C6" s="61" t="s">
        <v>34</v>
      </c>
      <c r="D6" s="61" t="s">
        <v>35</v>
      </c>
      <c r="E6" s="164" t="s">
        <v>36</v>
      </c>
      <c r="F6" s="164"/>
      <c r="G6" s="166">
        <f>0.0211</f>
        <v>2.1100000000000001E-2</v>
      </c>
      <c r="H6" s="166"/>
      <c r="I6" s="165"/>
      <c r="J6" s="165"/>
      <c r="K6" s="65">
        <f>ROUND((G6*I6),2)</f>
        <v>0</v>
      </c>
    </row>
    <row r="7" spans="1:12" ht="23.25" customHeight="1" x14ac:dyDescent="0.2">
      <c r="A7" s="162" t="s">
        <v>186</v>
      </c>
      <c r="B7" s="163"/>
      <c r="C7" s="61" t="s">
        <v>38</v>
      </c>
      <c r="D7" s="61" t="s">
        <v>39</v>
      </c>
      <c r="E7" s="164" t="s">
        <v>36</v>
      </c>
      <c r="F7" s="164"/>
      <c r="G7" s="166">
        <f>0.0057</f>
        <v>5.7000000000000002E-3</v>
      </c>
      <c r="H7" s="166"/>
      <c r="I7" s="165"/>
      <c r="J7" s="165"/>
      <c r="K7" s="65">
        <f t="shared" ref="K7:K9" si="0">ROUND((G7*I7),2)</f>
        <v>0</v>
      </c>
    </row>
    <row r="8" spans="1:12" ht="23.25" customHeight="1" x14ac:dyDescent="0.2">
      <c r="A8" s="162" t="s">
        <v>251</v>
      </c>
      <c r="B8" s="163"/>
      <c r="C8" s="61" t="s">
        <v>34</v>
      </c>
      <c r="D8" s="61" t="s">
        <v>41</v>
      </c>
      <c r="E8" s="164" t="s">
        <v>36</v>
      </c>
      <c r="F8" s="164"/>
      <c r="G8" s="166">
        <f>0.0057</f>
        <v>5.7000000000000002E-3</v>
      </c>
      <c r="H8" s="166"/>
      <c r="I8" s="165"/>
      <c r="J8" s="165"/>
      <c r="K8" s="65">
        <f t="shared" si="0"/>
        <v>0</v>
      </c>
    </row>
    <row r="9" spans="1:12" ht="23.25" customHeight="1" x14ac:dyDescent="0.2">
      <c r="A9" s="162" t="s">
        <v>276</v>
      </c>
      <c r="B9" s="163"/>
      <c r="C9" s="61" t="s">
        <v>43</v>
      </c>
      <c r="D9" s="61" t="s">
        <v>44</v>
      </c>
      <c r="E9" s="164" t="s">
        <v>36</v>
      </c>
      <c r="F9" s="164"/>
      <c r="G9" s="165">
        <f>0.36-0.2275</f>
        <v>0.13249999999999998</v>
      </c>
      <c r="H9" s="165"/>
      <c r="I9" s="165"/>
      <c r="J9" s="165"/>
      <c r="K9" s="65">
        <f t="shared" si="0"/>
        <v>0</v>
      </c>
    </row>
    <row r="10" spans="1:12" ht="13.5" customHeight="1" x14ac:dyDescent="0.2">
      <c r="A10" s="158" t="s">
        <v>733</v>
      </c>
      <c r="B10" s="158"/>
      <c r="C10" s="158"/>
      <c r="D10" s="158"/>
      <c r="E10" s="158"/>
      <c r="F10" s="158"/>
      <c r="G10" s="158"/>
      <c r="H10" s="158"/>
      <c r="I10" s="158"/>
      <c r="J10" s="158"/>
      <c r="K10" s="76"/>
    </row>
    <row r="11" spans="1:12" ht="13.5" customHeight="1" x14ac:dyDescent="0.2">
      <c r="A11" s="158" t="s">
        <v>102</v>
      </c>
      <c r="B11" s="158"/>
      <c r="C11" s="158"/>
      <c r="D11" s="158"/>
      <c r="E11" s="158"/>
      <c r="F11" s="158"/>
      <c r="G11" s="158"/>
      <c r="H11" s="158"/>
      <c r="I11" s="158"/>
      <c r="J11" s="158"/>
      <c r="K11" s="77"/>
    </row>
    <row r="12" spans="1:12" ht="13.5" customHeight="1" x14ac:dyDescent="0.2">
      <c r="A12" s="158" t="s">
        <v>734</v>
      </c>
      <c r="B12" s="158"/>
      <c r="C12" s="158"/>
      <c r="D12" s="158"/>
      <c r="E12" s="158"/>
      <c r="F12" s="158"/>
      <c r="G12" s="158"/>
      <c r="H12" s="158"/>
      <c r="I12" s="158"/>
      <c r="J12" s="158"/>
      <c r="K12" s="76"/>
    </row>
    <row r="13" spans="1:12" ht="13.5" customHeight="1" x14ac:dyDescent="0.2">
      <c r="A13" s="66"/>
      <c r="B13" s="66"/>
      <c r="C13" s="66"/>
      <c r="D13" s="66"/>
      <c r="E13" s="66"/>
      <c r="F13" s="66"/>
      <c r="G13" s="66"/>
      <c r="H13" s="66"/>
      <c r="I13" s="66"/>
      <c r="J13" s="66"/>
      <c r="K13" s="67"/>
    </row>
    <row r="14" spans="1:12" ht="17.25" customHeight="1" x14ac:dyDescent="0.2">
      <c r="A14" s="159"/>
      <c r="B14" s="159"/>
      <c r="C14" s="159"/>
      <c r="D14" s="159"/>
      <c r="E14" s="159"/>
      <c r="F14" s="159"/>
      <c r="G14" s="159"/>
      <c r="H14" s="159"/>
      <c r="I14" s="159"/>
    </row>
    <row r="15" spans="1:12" ht="11.25" customHeight="1" x14ac:dyDescent="0.2">
      <c r="A15" s="66"/>
      <c r="B15" s="160"/>
      <c r="C15" s="160"/>
      <c r="D15" s="160"/>
      <c r="E15" s="160"/>
      <c r="F15" s="161"/>
      <c r="G15" s="161"/>
      <c r="H15" s="68"/>
      <c r="I15" s="160"/>
      <c r="J15" s="160"/>
      <c r="K15" s="60"/>
      <c r="L15" s="60"/>
    </row>
    <row r="16" spans="1:12" ht="11.25" customHeight="1" x14ac:dyDescent="0.2">
      <c r="A16" s="69"/>
      <c r="B16" s="152"/>
      <c r="C16" s="152"/>
      <c r="D16" s="152"/>
      <c r="E16" s="152"/>
      <c r="F16" s="152"/>
      <c r="G16" s="152"/>
      <c r="H16" s="70"/>
      <c r="I16" s="153"/>
      <c r="J16" s="154"/>
      <c r="L16" s="71"/>
    </row>
    <row r="17" spans="3:3" x14ac:dyDescent="0.2">
      <c r="C17" s="72"/>
    </row>
  </sheetData>
  <mergeCells count="40">
    <mergeCell ref="A3:B3"/>
    <mergeCell ref="E3:F3"/>
    <mergeCell ref="G3:H3"/>
    <mergeCell ref="I3:J3"/>
    <mergeCell ref="A4:B4"/>
    <mergeCell ref="E4:F4"/>
    <mergeCell ref="G4:H4"/>
    <mergeCell ref="I4:J4"/>
    <mergeCell ref="A5:B5"/>
    <mergeCell ref="E5:F5"/>
    <mergeCell ref="G5:H5"/>
    <mergeCell ref="I5:J5"/>
    <mergeCell ref="A6:B6"/>
    <mergeCell ref="E6:F6"/>
    <mergeCell ref="G6:H6"/>
    <mergeCell ref="I6:J6"/>
    <mergeCell ref="A7:B7"/>
    <mergeCell ref="E7:F7"/>
    <mergeCell ref="G7:H7"/>
    <mergeCell ref="I7:J7"/>
    <mergeCell ref="A8:B8"/>
    <mergeCell ref="E8:F8"/>
    <mergeCell ref="G8:H8"/>
    <mergeCell ref="I8:J8"/>
    <mergeCell ref="A9:B9"/>
    <mergeCell ref="E9:F9"/>
    <mergeCell ref="G9:H9"/>
    <mergeCell ref="I9:J9"/>
    <mergeCell ref="B16:E16"/>
    <mergeCell ref="F16:G16"/>
    <mergeCell ref="I16:J16"/>
    <mergeCell ref="A1:K1"/>
    <mergeCell ref="A2:K2"/>
    <mergeCell ref="A10:J10"/>
    <mergeCell ref="A11:J11"/>
    <mergeCell ref="A12:J12"/>
    <mergeCell ref="A14:I14"/>
    <mergeCell ref="B15:E15"/>
    <mergeCell ref="F15:G15"/>
    <mergeCell ref="I15:J1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2</vt:i4>
      </vt:variant>
    </vt:vector>
  </HeadingPairs>
  <TitlesOfParts>
    <vt:vector size="9" baseType="lpstr">
      <vt:lpstr>TES</vt:lpstr>
      <vt:lpstr>DROGOWA_KW</vt:lpstr>
      <vt:lpstr>ENERGET_KW</vt:lpstr>
      <vt:lpstr>TELETECH_KW</vt:lpstr>
      <vt:lpstr>DROGOWA_NKW</vt:lpstr>
      <vt:lpstr>DROGOWA_NKW_KD za rondem</vt:lpstr>
      <vt:lpstr>ENERGET_NKW</vt:lpstr>
      <vt:lpstr>ENERGET_KW!Obszar_wydruku</vt:lpstr>
      <vt:lpstr>TES!Obszar_wydruku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Przebudowa Drogi Powiatowej nr 2602 Brenna-Skoczów</dc:title>
  <dc:creator>Jerzy Polok</dc:creator>
  <cp:keywords>Jeżeli chcesz przekonwertować ten plik do formatu XML, który może być wczytany przez większość systemów do kosztorysowania, skorzystaj z programu PDFKosztorys - www.pdfkosztorys.pl</cp:keywords>
  <cp:lastModifiedBy>Iwona Kwiecińska</cp:lastModifiedBy>
  <cp:lastPrinted>2022-03-23T12:56:09Z</cp:lastPrinted>
  <dcterms:created xsi:type="dcterms:W3CDTF">2021-08-20T07:30:12Z</dcterms:created>
  <dcterms:modified xsi:type="dcterms:W3CDTF">2022-03-24T09:44:27Z</dcterms:modified>
</cp:coreProperties>
</file>