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03\Wspolny\Przemek\2020\PKP ul.Górecka w Skoczowie\Przetargi\Wykonawca\Materiały do BZ\"/>
    </mc:Choice>
  </mc:AlternateContent>
  <xr:revisionPtr revIDLastSave="0" documentId="13_ncr:1_{B37F4D4E-9E2D-4A47-8128-BC311B18E6AB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TES" sheetId="5" r:id="rId1"/>
    <sheet name="ROBOTY DROGOWE" sheetId="1" r:id="rId2"/>
    <sheet name="Arkusz3" sheetId="4" r:id="rId3"/>
    <sheet name="Arkusz2" sheetId="3" r:id="rId4"/>
  </sheets>
  <definedNames>
    <definedName name="_xlnm.Print_Area" localSheetId="1">'ROBOTY DROGOWE'!$A$1:$H$133</definedName>
    <definedName name="_xlnm.Print_Area" localSheetId="0">TES!$A$1:$D$18</definedName>
  </definedNames>
  <calcPr calcId="181029"/>
</workbook>
</file>

<file path=xl/calcChain.xml><?xml version="1.0" encoding="utf-8"?>
<calcChain xmlns="http://schemas.openxmlformats.org/spreadsheetml/2006/main">
  <c r="H21" i="1" l="1"/>
  <c r="C10" i="5"/>
  <c r="C12" i="5" s="1"/>
  <c r="C11" i="5" s="1"/>
  <c r="H125" i="1"/>
  <c r="H123" i="1"/>
  <c r="H122" i="1"/>
  <c r="H120" i="1"/>
  <c r="H118" i="1"/>
  <c r="H117" i="1"/>
  <c r="H114" i="1"/>
  <c r="H113" i="1"/>
  <c r="H111" i="1"/>
  <c r="H110" i="1"/>
  <c r="H109" i="1"/>
  <c r="H107" i="1"/>
  <c r="H106" i="1"/>
  <c r="H105" i="1"/>
  <c r="H103" i="1"/>
  <c r="H101" i="1"/>
  <c r="H100" i="1"/>
  <c r="H99" i="1"/>
  <c r="H98" i="1"/>
  <c r="H97" i="1"/>
  <c r="H95" i="1"/>
  <c r="H94" i="1"/>
  <c r="H93" i="1"/>
  <c r="H92" i="1"/>
  <c r="H91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2" i="1"/>
  <c r="H70" i="1"/>
  <c r="H69" i="1"/>
  <c r="H68" i="1"/>
  <c r="H66" i="1"/>
  <c r="H65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6" i="1"/>
  <c r="H45" i="1"/>
  <c r="H44" i="1"/>
  <c r="H43" i="1"/>
  <c r="H42" i="1"/>
  <c r="H40" i="1"/>
  <c r="H39" i="1"/>
  <c r="H38" i="1"/>
  <c r="H37" i="1"/>
  <c r="H36" i="1"/>
  <c r="H31" i="1"/>
  <c r="H32" i="1"/>
  <c r="H33" i="1"/>
  <c r="H24" i="1"/>
  <c r="H25" i="1"/>
  <c r="H26" i="1"/>
  <c r="H27" i="1"/>
  <c r="H28" i="1"/>
  <c r="H29" i="1"/>
  <c r="H30" i="1"/>
  <c r="H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H19" i="1"/>
  <c r="H126" i="1" l="1"/>
  <c r="H128" i="1" s="1"/>
  <c r="H127" i="1" s="1"/>
</calcChain>
</file>

<file path=xl/sharedStrings.xml><?xml version="1.0" encoding="utf-8"?>
<sst xmlns="http://schemas.openxmlformats.org/spreadsheetml/2006/main" count="530" uniqueCount="377">
  <si>
    <r>
      <rPr>
        <sz val="8"/>
        <rFont val="Arial"/>
        <family val="2"/>
      </rPr>
      <t>45113000-2</t>
    </r>
  </si>
  <si>
    <r>
      <rPr>
        <sz val="8"/>
        <rFont val="Arial"/>
        <family val="2"/>
      </rPr>
      <t>Roboty na placu budowy</t>
    </r>
  </si>
  <si>
    <r>
      <rPr>
        <sz val="8"/>
        <rFont val="Arial"/>
        <family val="2"/>
      </rPr>
      <t>45100000-8</t>
    </r>
  </si>
  <si>
    <r>
      <rPr>
        <sz val="8"/>
        <rFont val="Arial"/>
        <family val="2"/>
      </rPr>
      <t>Przygotowanie terenu pod budowę</t>
    </r>
  </si>
  <si>
    <r>
      <rPr>
        <sz val="8"/>
        <rFont val="Arial"/>
        <family val="2"/>
      </rPr>
      <t>45232200-4</t>
    </r>
  </si>
  <si>
    <r>
      <rPr>
        <sz val="8"/>
        <rFont val="Arial"/>
        <family val="2"/>
      </rPr>
      <t>Roboty pomocnicze w zakresie linii energetycznych</t>
    </r>
  </si>
  <si>
    <r>
      <rPr>
        <sz val="8"/>
        <rFont val="Arial"/>
        <family val="2"/>
      </rPr>
      <t>45232300-5</t>
    </r>
  </si>
  <si>
    <r>
      <rPr>
        <sz val="8"/>
        <rFont val="Arial"/>
        <family val="2"/>
      </rPr>
      <t>Roboty budowlane i pomocnicze w zakresie linii telefonicznych i ciągów komunikacyjnych</t>
    </r>
  </si>
  <si>
    <r>
      <rPr>
        <sz val="8"/>
        <rFont val="Arial"/>
        <family val="2"/>
      </rPr>
      <t>45232130-2</t>
    </r>
  </si>
  <si>
    <r>
      <rPr>
        <sz val="8"/>
        <rFont val="Arial"/>
        <family val="2"/>
      </rPr>
      <t>Roboty budowlane w zakresie rurociągów do odprowadzania wody burzowej</t>
    </r>
  </si>
  <si>
    <r>
      <rPr>
        <sz val="8"/>
        <rFont val="Arial"/>
        <family val="2"/>
      </rPr>
      <t>45111200-0</t>
    </r>
  </si>
  <si>
    <r>
      <rPr>
        <sz val="8"/>
        <rFont val="Arial"/>
        <family val="2"/>
      </rPr>
      <t>Roboty w zakresie przygotowania terenu pod budowę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 roboty ziemne</t>
    </r>
  </si>
  <si>
    <r>
      <rPr>
        <sz val="8"/>
        <rFont val="Arial"/>
        <family val="2"/>
      </rPr>
      <t>45233140-2</t>
    </r>
  </si>
  <si>
    <r>
      <rPr>
        <sz val="8"/>
        <rFont val="Arial"/>
        <family val="2"/>
      </rPr>
      <t>Roboty drogowe</t>
    </r>
  </si>
  <si>
    <r>
      <rPr>
        <sz val="8"/>
        <rFont val="Arial"/>
        <family val="2"/>
      </rPr>
      <t>45111240-2</t>
    </r>
  </si>
  <si>
    <r>
      <rPr>
        <sz val="8"/>
        <rFont val="Arial"/>
        <family val="2"/>
      </rPr>
      <t>Roboty w zakresie odwadniania gruntu</t>
    </r>
  </si>
  <si>
    <r>
      <rPr>
        <sz val="8"/>
        <rFont val="Arial"/>
        <family val="2"/>
      </rPr>
      <t>45233000-9</t>
    </r>
  </si>
  <si>
    <r>
      <rPr>
        <sz val="8"/>
        <rFont val="Arial"/>
        <family val="2"/>
      </rPr>
      <t>Roboty w zakresie konstruowania, fundamentowania oraz wykonywania nawierzchni autostrad, dróg</t>
    </r>
  </si>
  <si>
    <r>
      <rPr>
        <sz val="8"/>
        <rFont val="Arial"/>
        <family val="2"/>
      </rPr>
      <t>45233221-4</t>
    </r>
  </si>
  <si>
    <r>
      <rPr>
        <sz val="8"/>
        <rFont val="Arial"/>
        <family val="2"/>
      </rPr>
      <t>Malowanie nawierzchni</t>
    </r>
  </si>
  <si>
    <r>
      <rPr>
        <b/>
        <sz val="8"/>
        <rFont val="Arial"/>
        <family val="2"/>
      </rPr>
      <t>ROBOTY PRZYGOTOWAWCZE</t>
    </r>
  </si>
  <si>
    <r>
      <rPr>
        <b/>
        <sz val="8"/>
        <rFont val="Arial"/>
        <family val="2"/>
      </rPr>
      <t>OZNAKOWANIE MIEJSCA ROBÓT</t>
    </r>
  </si>
  <si>
    <r>
      <rPr>
        <sz val="8"/>
        <rFont val="Arial"/>
        <family val="2"/>
      </rPr>
      <t>D-07.10.01</t>
    </r>
  </si>
  <si>
    <r>
      <rPr>
        <sz val="8"/>
        <rFont val="Arial"/>
        <family val="2"/>
      </rPr>
      <t>Oznakowanie miejsca robót - opracowanie pro- jektu i wprawadzenie czasowej organizacji ruchu wraz utrzymaiem i likwidacją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oznakowania</t>
    </r>
  </si>
  <si>
    <r>
      <rPr>
        <sz val="8"/>
        <rFont val="Arial"/>
        <family val="2"/>
      </rPr>
      <t>ryczałt</t>
    </r>
  </si>
  <si>
    <r>
      <rPr>
        <b/>
        <sz val="8"/>
        <rFont val="Arial"/>
        <family val="2"/>
      </rPr>
      <t>WYTYCZENIE SYTUACYJNE</t>
    </r>
  </si>
  <si>
    <r>
      <rPr>
        <sz val="8"/>
        <rFont val="Arial"/>
        <family val="2"/>
      </rPr>
      <t>D-01.00.00</t>
    </r>
  </si>
  <si>
    <r>
      <rPr>
        <sz val="8"/>
        <rFont val="Arial"/>
        <family val="2"/>
      </rPr>
      <t>Wytyczenie sytuacyjne i wysokościowe inwesty- cji w terenie - obsługa geodezyjna</t>
    </r>
  </si>
  <si>
    <r>
      <rPr>
        <b/>
        <sz val="8"/>
        <rFont val="Arial"/>
        <family val="2"/>
      </rPr>
      <t>ROBOTY ROZBIÓRKOWE I DEMONTAŻOWE</t>
    </r>
  </si>
  <si>
    <r>
      <rPr>
        <sz val="8"/>
        <rFont val="Arial"/>
        <family val="2"/>
      </rPr>
      <t>D-01.02.04</t>
    </r>
  </si>
  <si>
    <r>
      <rPr>
        <sz val="8"/>
        <rFont val="Arial"/>
        <family val="2"/>
      </rPr>
      <t>Cięcie piłą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nawierzchni bitumicznych na głębo-
</t>
    </r>
    <r>
      <rPr>
        <sz val="8"/>
        <rFont val="Arial"/>
        <family val="2"/>
      </rPr>
      <t>kość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do 12 cm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</si>
  <si>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</si>
  <si>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D-05.03.11</t>
    </r>
  </si>
  <si>
    <r>
      <rPr>
        <sz val="8"/>
        <rFont val="Arial"/>
        <family val="2"/>
      </rPr>
      <t>Frezowanie nawierzchni bitumicznej na głębo- kość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do 12 cm. Na odkładzie czasowym pozos- tawić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niezbędną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ilość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destruktu potrzebną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do wy- konania poboczy - około 19,0 m3,  pozostałą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część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Wykonawca zdostarczy w miejsce wska- zane przez Inwestora na odległośc do 30km</t>
    </r>
  </si>
  <si>
    <r>
      <rPr>
        <sz val="8"/>
        <rFont val="Arial"/>
        <family val="2"/>
      </rPr>
      <t>Rozebranie nawierzchni z kostki kamiennej o wy- sokości 18 cm. Rozebraną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kostkę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Wykonawca dostarczy w miejsce wskazane przez Zamawia- jącego (odległość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odwozu do 30 km)</t>
    </r>
  </si>
  <si>
    <r>
      <rPr>
        <sz val="8"/>
        <rFont val="Arial"/>
        <family val="2"/>
      </rPr>
      <t>Rozebranie nawierzchni z trelinki</t>
    </r>
  </si>
  <si>
    <r>
      <rPr>
        <sz val="8"/>
        <rFont val="Arial"/>
        <family val="2"/>
      </rPr>
      <t>Rozebranie chodników z płyt betonowych 50x50x7 cm</t>
    </r>
  </si>
  <si>
    <r>
      <rPr>
        <sz val="8"/>
        <rFont val="Arial"/>
        <family val="2"/>
      </rPr>
      <t>Rozebranie krawężników betonowych</t>
    </r>
  </si>
  <si>
    <r>
      <rPr>
        <sz val="8"/>
        <rFont val="Arial"/>
        <family val="2"/>
      </rPr>
      <t>Rozebranie ław pod krawężniki z betonu</t>
    </r>
  </si>
  <si>
    <r>
      <rPr>
        <sz val="8"/>
        <rFont val="Arial"/>
        <family val="2"/>
      </rPr>
      <t>Rozebranie obrzeży 8x30 cm</t>
    </r>
  </si>
  <si>
    <r>
      <rPr>
        <sz val="8"/>
        <rFont val="Arial"/>
        <family val="2"/>
      </rPr>
      <t>Mechaniczne rozebranie nawierzchni z miesza- nek mineralno-bitumicznych o grubości 10 cm</t>
    </r>
  </si>
  <si>
    <r>
      <rPr>
        <sz val="8"/>
        <rFont val="Arial"/>
        <family val="2"/>
      </rPr>
      <t>Demontaż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studzienek ściekowych ulicznych be- tonowych o śr. 500 mm wraz  przykanalikeim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</si>
  <si>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</si>
  <si>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Załadunek i odwóz gruzu z rozbiórek na odleg- łość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5 km wraz z kosztami składowania</t>
    </r>
  </si>
  <si>
    <r>
      <rPr>
        <b/>
        <sz val="8"/>
        <rFont val="Arial"/>
        <family val="2"/>
      </rPr>
      <t>ZABEZPIECZENIE INFRASTRUKTURY TECHNICZNEJ</t>
    </r>
  </si>
  <si>
    <r>
      <rPr>
        <b/>
        <sz val="8"/>
        <rFont val="Arial"/>
        <family val="2"/>
      </rPr>
      <t>KABLE TELETECHNICZNE</t>
    </r>
  </si>
  <si>
    <r>
      <rPr>
        <sz val="8"/>
        <rFont val="Arial"/>
        <family val="2"/>
      </rPr>
      <t>D-01.03.04</t>
    </r>
  </si>
  <si>
    <r>
      <rPr>
        <sz val="8"/>
        <rFont val="Arial"/>
        <family val="2"/>
      </rPr>
      <t>Ręczne wykopy ze złożeniem gruntu na odkład</t>
    </r>
  </si>
  <si>
    <r>
      <rPr>
        <sz val="8"/>
        <rFont val="Arial"/>
        <family val="2"/>
      </rPr>
      <t>Rury ochronne (osłonowe) dwudzielne typu Arot o średnicy nominalnej 110 mm</t>
    </r>
  </si>
  <si>
    <r>
      <rPr>
        <sz val="8"/>
        <rFont val="Arial"/>
        <family val="2"/>
      </rPr>
      <t>Uszczelnianie końców rur ochronnych dławicami czopowymi EK186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</si>
  <si>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</si>
  <si>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Oznakowanie trasy kabli ułożonych w ziemi taś- mą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 tworzywa sztucznego</t>
    </r>
  </si>
  <si>
    <r>
      <rPr>
        <sz val="8"/>
        <rFont val="Arial"/>
        <family val="2"/>
      </rPr>
      <t>Zasypywanie wykopów piaskiem z warstwowym zagęszczeniem</t>
    </r>
  </si>
  <si>
    <r>
      <rPr>
        <b/>
        <sz val="8"/>
        <rFont val="Arial"/>
        <family val="2"/>
      </rPr>
      <t>KABLE ENERGETYCZNE</t>
    </r>
  </si>
  <si>
    <r>
      <rPr>
        <sz val="8"/>
        <rFont val="Arial"/>
        <family val="2"/>
      </rPr>
      <t>D-01.03.02</t>
    </r>
  </si>
  <si>
    <r>
      <rPr>
        <sz val="8"/>
        <rFont val="Arial"/>
        <family val="2"/>
      </rPr>
      <t>Rury ochronne (osłonowe) dwudzielne typu Arot o średnicy nominalnej 160 mm</t>
    </r>
  </si>
  <si>
    <r>
      <rPr>
        <b/>
        <sz val="8"/>
        <rFont val="Arial"/>
        <family val="2"/>
      </rPr>
      <t>NADZORY BRANŻOWE</t>
    </r>
  </si>
  <si>
    <r>
      <rPr>
        <sz val="8"/>
        <rFont val="Arial"/>
        <family val="2"/>
      </rPr>
      <t>D-M.00.00.00</t>
    </r>
  </si>
  <si>
    <r>
      <rPr>
        <sz val="8"/>
        <rFont val="Arial"/>
        <family val="2"/>
      </rPr>
      <t>Nadzór branżowy - Sko-Eko</t>
    </r>
  </si>
  <si>
    <r>
      <rPr>
        <sz val="8"/>
        <rFont val="Arial"/>
        <family val="2"/>
      </rPr>
      <t>Nadzór branżowy - teletechnika</t>
    </r>
  </si>
  <si>
    <r>
      <rPr>
        <sz val="8"/>
        <rFont val="Arial"/>
        <family val="2"/>
      </rPr>
      <t>Nadzór branżowy - energetyka</t>
    </r>
  </si>
  <si>
    <r>
      <rPr>
        <sz val="8"/>
        <rFont val="Arial"/>
        <family val="2"/>
      </rPr>
      <t>Nadzór branżowy - wodociągi</t>
    </r>
  </si>
  <si>
    <r>
      <rPr>
        <sz val="8"/>
        <rFont val="Arial"/>
        <family val="2"/>
      </rPr>
      <t>Nadzór branżowy - gazownia</t>
    </r>
  </si>
  <si>
    <r>
      <rPr>
        <sz val="8"/>
        <rFont val="Arial"/>
        <family val="2"/>
      </rPr>
      <t>Nadzór branżowy - spółki kolejowe. W pozycji należy m.in. uwzględnić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wszystkie koszty zwią- zane z udostępnieniem gruntu na czas prowa- dzenia robót zgodnie z uzgodnieniem PKP PLK nr IZDKe-505-324/2020 z dnia 08.09.2020r.</t>
    </r>
  </si>
  <si>
    <r>
      <rPr>
        <b/>
        <sz val="8"/>
        <rFont val="Arial"/>
        <family val="2"/>
      </rPr>
      <t>KANALIZACJA DESZCZOWA</t>
    </r>
  </si>
  <si>
    <r>
      <rPr>
        <sz val="8"/>
        <rFont val="Arial"/>
        <family val="2"/>
      </rPr>
      <t>D-03.02.01</t>
    </r>
  </si>
  <si>
    <r>
      <rPr>
        <sz val="8"/>
        <rFont val="Arial"/>
        <family val="2"/>
      </rPr>
      <t>Wykopy pod kanalizację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na odkład wraz z umoc-
</t>
    </r>
    <r>
      <rPr>
        <sz val="8"/>
        <rFont val="Arial"/>
        <family val="2"/>
      </rPr>
      <t>nieniem ścian wykopu</t>
    </r>
  </si>
  <si>
    <r>
      <rPr>
        <sz val="8"/>
        <rFont val="Arial"/>
        <family val="2"/>
      </rPr>
      <t>9,05</t>
    </r>
  </si>
  <si>
    <r>
      <rPr>
        <sz val="8"/>
        <rFont val="Arial"/>
        <family val="2"/>
      </rPr>
      <t xml:space="preserve">Studzienki ściekowe uliczne betonowe o średni-
</t>
    </r>
    <r>
      <rPr>
        <sz val="8"/>
        <rFont val="Arial"/>
        <family val="2"/>
      </rPr>
      <t>cy 500 mm z osadnikiem bez syfonu - wpusty krawężnikowe</t>
    </r>
  </si>
  <si>
    <r>
      <rPr>
        <sz val="8"/>
        <rFont val="Arial"/>
        <family val="2"/>
      </rPr>
      <t xml:space="preserve">Przykanaliki z rur PVC łączonych na wcisk o
</t>
    </r>
    <r>
      <rPr>
        <sz val="8"/>
        <rFont val="Arial"/>
        <family val="2"/>
      </rPr>
      <t xml:space="preserve">średnicy zewnętrznej 200 mm, rury lite z wydłu-
</t>
    </r>
    <r>
      <rPr>
        <sz val="8"/>
        <rFont val="Arial"/>
        <family val="2"/>
      </rPr>
      <t>żonym kileichem</t>
    </r>
  </si>
  <si>
    <r>
      <rPr>
        <sz val="8"/>
        <rFont val="Arial"/>
        <family val="2"/>
      </rPr>
      <t>5,22</t>
    </r>
  </si>
  <si>
    <r>
      <rPr>
        <b/>
        <sz val="8"/>
        <rFont val="Arial"/>
        <family val="2"/>
      </rPr>
      <t>ROBOTY ZIEMNE</t>
    </r>
  </si>
  <si>
    <r>
      <rPr>
        <sz val="8"/>
        <rFont val="Arial"/>
        <family val="2"/>
      </rPr>
      <t>D-02.00.00</t>
    </r>
  </si>
  <si>
    <r>
      <rPr>
        <sz val="8"/>
        <rFont val="Arial"/>
        <family val="2"/>
      </rPr>
      <t>Roboty ziemne - wykonanie koryta z odwozem gruntu na odległość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5 km i kosztami jego utyliza-
</t>
    </r>
    <r>
      <rPr>
        <sz val="8"/>
        <rFont val="Arial"/>
        <family val="2"/>
      </rPr>
      <t>cji</t>
    </r>
  </si>
  <si>
    <r>
      <rPr>
        <sz val="8"/>
        <rFont val="Arial"/>
        <family val="2"/>
      </rPr>
      <t>1274,52</t>
    </r>
  </si>
  <si>
    <r>
      <rPr>
        <sz val="8"/>
        <rFont val="Arial"/>
        <family val="2"/>
      </rPr>
      <t>Formowanie nasypów wraz z ich zagęszczeniem</t>
    </r>
  </si>
  <si>
    <r>
      <rPr>
        <b/>
        <sz val="8"/>
        <rFont val="Arial"/>
        <family val="2"/>
      </rPr>
      <t>KRAWĘŻNIKI I OBRZEŻA</t>
    </r>
  </si>
  <si>
    <r>
      <rPr>
        <sz val="8"/>
        <rFont val="Arial"/>
        <family val="2"/>
      </rPr>
      <t>D-08.01.01b</t>
    </r>
  </si>
  <si>
    <r>
      <rPr>
        <sz val="8"/>
        <rFont val="Arial"/>
        <family val="2"/>
      </rPr>
      <t>Krawężniki betonowe wystające o wymiarach 20x30 cm ustawione na ławie z oporem z mie- szanki betonowej klasy C12/15</t>
    </r>
  </si>
  <si>
    <r>
      <rPr>
        <sz val="8"/>
        <rFont val="Arial"/>
        <family val="2"/>
      </rPr>
      <t>150,00</t>
    </r>
  </si>
  <si>
    <r>
      <rPr>
        <sz val="8"/>
        <rFont val="Arial"/>
        <family val="2"/>
      </rPr>
      <t>Krawężniki betonowe najazdowe o wymiarach 20x22 cm ustawione na ławie z oporem z mie- szanki betonowej klasy C12/15</t>
    </r>
  </si>
  <si>
    <r>
      <rPr>
        <sz val="8"/>
        <rFont val="Arial"/>
        <family val="2"/>
      </rPr>
      <t>51,00</t>
    </r>
  </si>
  <si>
    <r>
      <rPr>
        <sz val="8"/>
        <rFont val="Arial"/>
        <family val="2"/>
      </rPr>
      <t>D-08.03.01</t>
    </r>
  </si>
  <si>
    <r>
      <rPr>
        <sz val="8"/>
        <rFont val="Arial"/>
        <family val="2"/>
      </rPr>
      <t>Obrzeża betonowe o wymiarach 30x8 cm usta- wione na ławie z oporem z mieszanki betonowej klasy C12/15</t>
    </r>
  </si>
  <si>
    <r>
      <rPr>
        <sz val="8"/>
        <rFont val="Arial"/>
        <family val="2"/>
      </rPr>
      <t>164,00</t>
    </r>
  </si>
  <si>
    <r>
      <rPr>
        <b/>
        <sz val="8"/>
        <rFont val="Arial"/>
        <family val="2"/>
      </rPr>
      <t>ŚCIEK PRZYKRAWĘŻNIKOWY</t>
    </r>
  </si>
  <si>
    <r>
      <rPr>
        <sz val="8"/>
        <rFont val="Arial"/>
        <family val="2"/>
      </rPr>
      <t>D-08.05.03</t>
    </r>
  </si>
  <si>
    <r>
      <rPr>
        <sz val="8"/>
        <rFont val="Arial"/>
        <family val="2"/>
      </rPr>
      <t>Ściek przykrawężnikowy z dwóch rzędów kostki betonowej grubości 8 cm typu Holland w kolorze szarym na podsypce cementowo-piaskowej wraz z ławą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 mieszanki betonowej C12/15</t>
    </r>
  </si>
  <si>
    <r>
      <rPr>
        <sz val="8"/>
        <rFont val="Arial"/>
        <family val="2"/>
      </rPr>
      <t>186,00</t>
    </r>
  </si>
  <si>
    <r>
      <rPr>
        <b/>
        <sz val="8"/>
        <rFont val="Arial"/>
        <family val="2"/>
      </rPr>
      <t>SĄCZKI PODŁUŻNE</t>
    </r>
  </si>
  <si>
    <r>
      <rPr>
        <sz val="8"/>
        <rFont val="Arial"/>
        <family val="2"/>
      </rPr>
      <t>D-03.03.01</t>
    </r>
  </si>
  <si>
    <r>
      <rPr>
        <sz val="8"/>
        <rFont val="Arial"/>
        <family val="2"/>
      </rPr>
      <t>Drenaż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 rur z tworzyw sztucznych PP o śr. nom. 150 mm</t>
    </r>
  </si>
  <si>
    <r>
      <rPr>
        <sz val="8"/>
        <rFont val="Arial"/>
        <family val="2"/>
      </rPr>
      <t>250,00</t>
    </r>
  </si>
  <si>
    <r>
      <rPr>
        <sz val="8"/>
        <rFont val="Arial"/>
        <family val="2"/>
      </rPr>
      <t>Włączenie drenażu do studni deszczowych</t>
    </r>
  </si>
  <si>
    <r>
      <rPr>
        <b/>
        <sz val="8"/>
        <rFont val="Arial"/>
        <family val="2"/>
      </rPr>
      <t>JEZDNIA</t>
    </r>
  </si>
  <si>
    <r>
      <rPr>
        <sz val="8"/>
        <rFont val="Arial"/>
        <family val="2"/>
      </rPr>
      <t>D-04.01.01</t>
    </r>
  </si>
  <si>
    <r>
      <rPr>
        <sz val="8"/>
        <rFont val="Arial"/>
        <family val="2"/>
      </rPr>
      <t>Profilowanie i zagęszczenie podłoża pod warst- wy konstrukcyjne jezdni w gruncie kat. I-IV</t>
    </r>
  </si>
  <si>
    <r>
      <rPr>
        <sz val="8"/>
        <rFont val="Arial"/>
        <family val="2"/>
      </rPr>
      <t>1172,90</t>
    </r>
  </si>
  <si>
    <r>
      <rPr>
        <sz val="8"/>
        <rFont val="Arial"/>
        <family val="2"/>
      </rPr>
      <t>D-04.05.01</t>
    </r>
  </si>
  <si>
    <r>
      <rPr>
        <sz val="8"/>
        <rFont val="Arial"/>
        <family val="2"/>
      </rPr>
      <t>Stabilizacja gruntu cementem Rm=2,5Mpa – 30cm</t>
    </r>
  </si>
  <si>
    <r>
      <rPr>
        <sz val="8"/>
        <rFont val="Arial"/>
        <family val="2"/>
      </rPr>
      <t>D-02.03.01c</t>
    </r>
  </si>
  <si>
    <r>
      <rPr>
        <sz val="8"/>
        <rFont val="Arial"/>
        <family val="2"/>
      </rPr>
      <t>Geokompozyt do wzmaciania podłoża gruntowe- go o wytrzymałości wzdłuż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 w poprzek włókiem min 50 kN/m</t>
    </r>
  </si>
  <si>
    <r>
      <rPr>
        <sz val="8"/>
        <rFont val="Arial"/>
        <family val="2"/>
      </rPr>
      <t>1609,70</t>
    </r>
  </si>
  <si>
    <r>
      <rPr>
        <sz val="8"/>
        <rFont val="Arial"/>
        <family val="2"/>
      </rPr>
      <t>D-04.04.02</t>
    </r>
  </si>
  <si>
    <r>
      <rPr>
        <sz val="8"/>
        <rFont val="Arial"/>
        <family val="2"/>
      </rPr>
      <t>D-04.04.04</t>
    </r>
  </si>
  <si>
    <r>
      <rPr>
        <sz val="8"/>
        <rFont val="Arial"/>
        <family val="2"/>
      </rPr>
      <t>Podbudowa z tłucznia kamiennego frakcji 0/63 mm grubości 24 cm po zagęszczeniu (mieszan- ka niezwiązana z kruszywem C50/30)</t>
    </r>
  </si>
  <si>
    <r>
      <rPr>
        <sz val="8"/>
        <rFont val="Arial"/>
        <family val="2"/>
      </rPr>
      <t>Podbudowa z tłucznia kamiennego frakcji 0/31,5 mm grubości 22 cm po zagęszczeniu (mieszan- ka niezwiązana z kruszywem C50/30)</t>
    </r>
  </si>
  <si>
    <r>
      <rPr>
        <sz val="8"/>
        <rFont val="Arial"/>
        <family val="2"/>
      </rPr>
      <t>D-04.03.01a</t>
    </r>
  </si>
  <si>
    <r>
      <rPr>
        <sz val="8"/>
        <rFont val="Arial"/>
        <family val="2"/>
      </rPr>
      <t>Oczyszczenie i skropienie emulsją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asfaltową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 zimno podbudowy z mieszanki niezwiązanej; zu- życie emulsji 0,8 kg/m2</t>
    </r>
  </si>
  <si>
    <r>
      <rPr>
        <sz val="8"/>
        <rFont val="Arial"/>
        <family val="2"/>
      </rPr>
      <t>D-04.07.01a</t>
    </r>
  </si>
  <si>
    <r>
      <rPr>
        <sz val="8"/>
        <rFont val="Arial"/>
        <family val="2"/>
      </rPr>
      <t>Podbudowa zasadnicza z mieszanek mineralno- bitumicznych AC 22P  grubości 10 cm</t>
    </r>
  </si>
  <si>
    <r>
      <rPr>
        <sz val="8"/>
        <rFont val="Arial"/>
        <family val="2"/>
      </rPr>
      <t>1088,90</t>
    </r>
  </si>
  <si>
    <r>
      <rPr>
        <sz val="8"/>
        <rFont val="Arial"/>
        <family val="2"/>
      </rPr>
      <t>Oczyszczenie i skropienie emulsją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asfaltową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na zimno podbudowy zasadniczej; zużycie emulsji
</t>
    </r>
    <r>
      <rPr>
        <sz val="8"/>
        <rFont val="Arial"/>
        <family val="2"/>
      </rPr>
      <t>0,5 kg/m2</t>
    </r>
  </si>
  <si>
    <r>
      <rPr>
        <sz val="8"/>
        <rFont val="Arial"/>
        <family val="2"/>
      </rPr>
      <t>D-05.03.05b</t>
    </r>
  </si>
  <si>
    <r>
      <rPr>
        <sz val="8"/>
        <rFont val="Arial"/>
        <family val="2"/>
      </rPr>
      <t>Warstwa wiążąca z mieszanek mineralno-bitu- micznych AC 16W grubości 6 cm</t>
    </r>
  </si>
  <si>
    <r>
      <rPr>
        <sz val="8"/>
        <rFont val="Arial"/>
        <family val="2"/>
      </rPr>
      <t>1077,56</t>
    </r>
  </si>
  <si>
    <r>
      <rPr>
        <sz val="8"/>
        <rFont val="Arial"/>
        <family val="2"/>
      </rPr>
      <t>Oczyszczenie i skropienie emulsją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asfaltową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 zimno warstwy wiążącej; zużycie emulsji 0,5 kg/ m2</t>
    </r>
  </si>
  <si>
    <r>
      <rPr>
        <sz val="8"/>
        <rFont val="Arial"/>
        <family val="2"/>
      </rPr>
      <t>D-05.03.13a</t>
    </r>
  </si>
  <si>
    <r>
      <rPr>
        <sz val="8"/>
        <rFont val="Arial"/>
        <family val="2"/>
      </rPr>
      <t>Nawierzchnia z mieszanek SMA 11  grubości 4 cm - jezdnia główna</t>
    </r>
  </si>
  <si>
    <r>
      <rPr>
        <sz val="8"/>
        <rFont val="Arial"/>
        <family val="2"/>
      </rPr>
      <t>D-05.03.26a</t>
    </r>
  </si>
  <si>
    <r>
      <rPr>
        <b/>
        <sz val="8"/>
        <rFont val="Arial"/>
        <family val="2"/>
      </rPr>
      <t>CHODNIKI</t>
    </r>
  </si>
  <si>
    <r>
      <rPr>
        <sz val="8"/>
        <rFont val="Arial"/>
        <family val="2"/>
      </rPr>
      <t>Warstwawa mrozoochronna z pospółki frakcji 0/ 63 mm grubości 20 cm</t>
    </r>
  </si>
  <si>
    <r>
      <rPr>
        <sz val="8"/>
        <rFont val="Arial"/>
        <family val="2"/>
      </rPr>
      <t>Podbudowa z tłucznia kamiennego frakcji 0/31,5 mm stabilizowanego mechanicznie grubości 15 cm, E2&gt;80MPa</t>
    </r>
  </si>
  <si>
    <r>
      <rPr>
        <sz val="8"/>
        <rFont val="Arial"/>
        <family val="2"/>
      </rPr>
      <t>D-05.03.23a</t>
    </r>
  </si>
  <si>
    <r>
      <rPr>
        <sz val="8"/>
        <rFont val="Arial"/>
        <family val="2"/>
      </rPr>
      <t>Nawierzchnie chodników z kostki brukowej beto- nowej grubość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8 cm w kolorze szarym na pod- sypce cementowo-piaskowej grubości 3 cm</t>
    </r>
  </si>
  <si>
    <r>
      <rPr>
        <sz val="8"/>
        <rFont val="Arial"/>
        <family val="2"/>
      </rPr>
      <t>258,00</t>
    </r>
  </si>
  <si>
    <r>
      <rPr>
        <b/>
        <sz val="8"/>
        <rFont val="Arial"/>
        <family val="2"/>
      </rPr>
      <t>ZJAZDY</t>
    </r>
  </si>
  <si>
    <r>
      <rPr>
        <sz val="8"/>
        <rFont val="Arial"/>
        <family val="2"/>
      </rPr>
      <t>Warstwawa mrozoochronna z pospółki frakcji 0/ 63 mm, grubość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warstwy po zagęszczeniu 40 cm</t>
    </r>
  </si>
  <si>
    <r>
      <rPr>
        <sz val="8"/>
        <rFont val="Arial"/>
        <family val="2"/>
      </rPr>
      <t>Podbudowa pomocnicza z tłucznia kamiennego frakcji 0/63 mm grubości 24 cm po zagęszczeniu (mieszanka niezwiązana z kruszywem C50/30)</t>
    </r>
  </si>
  <si>
    <r>
      <rPr>
        <sz val="8"/>
        <rFont val="Arial"/>
        <family val="2"/>
      </rPr>
      <t>Podbudowa z kruszywa łamanego - warstwa gór- na o grubości po zagęszczeniu 22 cm</t>
    </r>
  </si>
  <si>
    <r>
      <rPr>
        <sz val="8"/>
        <rFont val="Arial"/>
        <family val="2"/>
      </rPr>
      <t xml:space="preserve">Nawierzchnie zjazdów z kostki brukowej betono-
</t>
    </r>
    <r>
      <rPr>
        <sz val="8"/>
        <rFont val="Arial"/>
        <family val="2"/>
      </rPr>
      <t>wej grubość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8 cm w kolorze czerwonym na pod- sypce cementowo-piaskowej grubości 3 cm</t>
    </r>
  </si>
  <si>
    <r>
      <rPr>
        <b/>
        <sz val="8"/>
        <rFont val="Arial"/>
        <family val="2"/>
      </rPr>
      <t>DOPASOWANIE WYSOKOŚCIOWE ZJAZDÓW</t>
    </r>
  </si>
  <si>
    <r>
      <rPr>
        <sz val="8"/>
        <rFont val="Arial"/>
        <family val="2"/>
      </rPr>
      <t>Przełożenie nawierzchni z kostki brukowej beto- nowej - wysokościowe dopasowanie zjazdów do projektowanej niwelety</t>
    </r>
  </si>
  <si>
    <r>
      <rPr>
        <b/>
        <sz val="8"/>
        <rFont val="Arial"/>
        <family val="2"/>
      </rPr>
      <t>POBOCZA</t>
    </r>
  </si>
  <si>
    <r>
      <rPr>
        <sz val="8"/>
        <rFont val="Arial"/>
        <family val="2"/>
      </rPr>
      <t>Profilowanie i zagęszczenie podłoża pod warst- wy konstrukcyjne poboczy</t>
    </r>
  </si>
  <si>
    <r>
      <rPr>
        <sz val="8"/>
        <rFont val="Arial"/>
        <family val="2"/>
      </rPr>
      <t>D-06.03.01a</t>
    </r>
  </si>
  <si>
    <r>
      <rPr>
        <sz val="8"/>
        <rFont val="Arial"/>
        <family val="2"/>
      </rPr>
      <t>Pobocza z destruktu, grubość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po zagęszczeniu
</t>
    </r>
    <r>
      <rPr>
        <sz val="8"/>
        <rFont val="Arial"/>
        <family val="2"/>
      </rPr>
      <t>15 cm</t>
    </r>
  </si>
  <si>
    <r>
      <rPr>
        <sz val="8"/>
        <rFont val="Arial"/>
        <family val="2"/>
      </rPr>
      <t>Oczyszczenie i skropienie emulsją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asfaltową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 xml:space="preserve">na zimno pobocza z destruktu bitumicznego; zuży- cie emulsji 1,5 kg/m2 wraz z przegresowaniem
</t>
    </r>
    <r>
      <rPr>
        <sz val="8"/>
        <rFont val="Arial"/>
        <family val="2"/>
      </rPr>
      <t>poboczy</t>
    </r>
  </si>
  <si>
    <r>
      <rPr>
        <b/>
        <sz val="8"/>
        <rFont val="Arial"/>
        <family val="2"/>
      </rPr>
      <t>REGULACJA WYSOKOŚCIOWA URZADZEŃ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INFRASTRUKTURY OBCEJ</t>
    </r>
  </si>
  <si>
    <r>
      <rPr>
        <sz val="8"/>
        <rFont val="Arial"/>
        <family val="2"/>
      </rPr>
      <t>D-03.02.01a</t>
    </r>
  </si>
  <si>
    <r>
      <rPr>
        <sz val="8"/>
        <rFont val="Arial"/>
        <family val="2"/>
      </rPr>
      <t>Regulacja wysokościowa kratek ściekowych ulicznych</t>
    </r>
  </si>
  <si>
    <r>
      <rPr>
        <sz val="8"/>
        <rFont val="Arial"/>
        <family val="2"/>
      </rPr>
      <t>Regulacja pionowa studzienek dla włazów kana- łowych ( kanalizacja  sanitarna) wraz z wymianą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przykryw na typ ciężki</t>
    </r>
  </si>
  <si>
    <r>
      <rPr>
        <sz val="8"/>
        <rFont val="Arial"/>
        <family val="2"/>
      </rPr>
      <t>Regulacja pionowa studzienek dla studzienek te- letechnicznych wraz z wymianą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2 szt ramy i po- krywy na typ cięzki</t>
    </r>
  </si>
  <si>
    <r>
      <rPr>
        <b/>
        <sz val="8"/>
        <rFont val="Arial"/>
        <family val="2"/>
      </rPr>
      <t>OPASKA GRUNTOWA</t>
    </r>
  </si>
  <si>
    <r>
      <rPr>
        <sz val="8"/>
        <rFont val="Arial"/>
        <family val="2"/>
      </rPr>
      <t>D-06.03.01</t>
    </r>
  </si>
  <si>
    <r>
      <rPr>
        <sz val="8"/>
        <rFont val="Arial"/>
        <family val="2"/>
      </rPr>
      <t xml:space="preserve">Przygotowanie terenu pod rozścielenie humusu -
</t>
    </r>
    <r>
      <rPr>
        <sz val="8"/>
        <rFont val="Arial"/>
        <family val="2"/>
      </rPr>
      <t>ścięcie wypukłości, zasypanie dołów</t>
    </r>
  </si>
  <si>
    <r>
      <rPr>
        <sz val="8"/>
        <rFont val="Arial"/>
        <family val="2"/>
      </rPr>
      <t>Rozścielenie ziemi urodzajnej grubości 10 cm z obsianiem trawą</t>
    </r>
  </si>
  <si>
    <r>
      <rPr>
        <b/>
        <sz val="8"/>
        <rFont val="Arial"/>
        <family val="2"/>
      </rPr>
      <t>DOCELOWA ORGANIZACJA RUCHU</t>
    </r>
  </si>
  <si>
    <r>
      <rPr>
        <b/>
        <sz val="8"/>
        <rFont val="Arial"/>
        <family val="2"/>
      </rPr>
      <t>DEMONTAŻ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ISTNIEJĄCEGO OZNAKOWANIA</t>
    </r>
  </si>
  <si>
    <r>
      <rPr>
        <sz val="8"/>
        <rFont val="Arial"/>
        <family val="2"/>
      </rPr>
      <t>Rozebranie słupków do znaków. Zdemontowane słupki Wykonawca przekaże Inwestorowi</t>
    </r>
  </si>
  <si>
    <r>
      <rPr>
        <b/>
        <sz val="8"/>
        <rFont val="Arial"/>
        <family val="2"/>
      </rPr>
      <t>OZNAKOWANIE POZIOME</t>
    </r>
  </si>
  <si>
    <r>
      <rPr>
        <sz val="8"/>
        <rFont val="Arial"/>
        <family val="2"/>
      </rPr>
      <t>D-07.01.01</t>
    </r>
  </si>
  <si>
    <r>
      <rPr>
        <sz val="8"/>
        <rFont val="Arial"/>
        <family val="2"/>
      </rPr>
      <t>Oznakowanie poziome grubowarstwowe chemo- utwardzalne</t>
    </r>
  </si>
  <si>
    <r>
      <rPr>
        <sz val="8"/>
        <rFont val="Arial"/>
        <family val="2"/>
      </rPr>
      <t>69,75</t>
    </r>
  </si>
  <si>
    <r>
      <rPr>
        <b/>
        <sz val="8"/>
        <rFont val="Arial"/>
        <family val="2"/>
      </rPr>
      <t>OZNAKOWANIE PIONOWE</t>
    </r>
  </si>
  <si>
    <r>
      <rPr>
        <sz val="8"/>
        <rFont val="Arial"/>
        <family val="2"/>
      </rPr>
      <t>D-07.02.01</t>
    </r>
  </si>
  <si>
    <r>
      <rPr>
        <sz val="8"/>
        <rFont val="Arial"/>
        <family val="2"/>
      </rPr>
      <t>Słupki do znaków drogowych z rur stalowych ocynkowanych o średnicy 70 mm</t>
    </r>
  </si>
  <si>
    <r>
      <rPr>
        <sz val="8"/>
        <rFont val="Arial"/>
        <family val="2"/>
      </rPr>
      <t xml:space="preserve">Tablice znaków drogowych, znaki grupy średniej
</t>
    </r>
    <r>
      <rPr>
        <sz val="8"/>
        <rFont val="Arial"/>
        <family val="2"/>
      </rPr>
      <t>pokryte materiałem odblaskowym II generacji</t>
    </r>
  </si>
  <si>
    <r>
      <rPr>
        <sz val="8"/>
        <rFont val="Arial"/>
        <family val="2"/>
      </rPr>
      <t>17,00</t>
    </r>
  </si>
  <si>
    <r>
      <rPr>
        <b/>
        <sz val="8"/>
        <rFont val="Arial"/>
        <family val="2"/>
      </rPr>
      <t>INWENTARYZACJA GEODEZYJNA POWYKONAWCZA</t>
    </r>
  </si>
  <si>
    <r>
      <rPr>
        <sz val="8"/>
        <rFont val="Arial"/>
        <family val="2"/>
      </rPr>
      <t>Inwentaryzacja geodezyjna powykonawcza</t>
    </r>
  </si>
  <si>
    <t>"Remont drogi powiatowej 2602S - ul. Góreckiej w Skoczowie na odcinku pomiędzy torami PKP"</t>
  </si>
  <si>
    <t>KOSZTORYS OFERTOWY</t>
  </si>
  <si>
    <t>L.p.                             K.O.</t>
  </si>
  <si>
    <t xml:space="preserve">Lp. </t>
  </si>
  <si>
    <t xml:space="preserve">STWiORB </t>
  </si>
  <si>
    <t>Opis i wyliczenia</t>
  </si>
  <si>
    <t>j.m.</t>
  </si>
  <si>
    <t>Ilość</t>
  </si>
  <si>
    <t xml:space="preserve">Cena jednostkowa </t>
  </si>
  <si>
    <t xml:space="preserve">Wartość robót </t>
  </si>
  <si>
    <t>1.1</t>
  </si>
  <si>
    <t>1.1.1</t>
  </si>
  <si>
    <t>1.2</t>
  </si>
  <si>
    <t>m2</t>
  </si>
  <si>
    <t>m3</t>
  </si>
  <si>
    <t>1.2.1
1</t>
  </si>
  <si>
    <t>50,90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</si>
  <si>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</si>
  <si>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</si>
  <si>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</si>
  <si>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</si>
  <si>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</si>
  <si>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</si>
  <si>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</si>
  <si>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</si>
  <si>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</si>
  <si>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20.11</t>
  </si>
  <si>
    <t>2.10</t>
  </si>
  <si>
    <r>
      <rPr>
        <sz val="8"/>
        <rFont val="Arial"/>
        <family val="2"/>
      </rPr>
      <t>3.1.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</si>
  <si>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3.1.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</si>
  <si>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>3.1.</t>
    </r>
    <r>
      <rPr>
        <sz val="8"/>
        <rFont val="Arial"/>
        <family val="2"/>
      </rPr>
      <t>3</t>
    </r>
  </si>
  <si>
    <t>3.1.4</t>
  </si>
  <si>
    <t xml:space="preserve">17
</t>
  </si>
  <si>
    <t>3.1.5
5</t>
  </si>
  <si>
    <t>3.1</t>
  </si>
  <si>
    <t>Ręczne wykopy ze złożeniem gruntu na odkład {kable energEtyczne} poz.3.2.2* 0,60*1,0 =
28,20</t>
  </si>
  <si>
    <t xml:space="preserve">18
</t>
  </si>
  <si>
    <t>19</t>
  </si>
  <si>
    <t>3.2</t>
  </si>
  <si>
    <r>
      <rPr>
        <sz val="8"/>
        <rFont val="Arial"/>
        <family val="2"/>
      </rPr>
      <t>Oznakowanie trasy kabli ułożonych w ziemi taś- mą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 tworzywa sztucznego                                 poz.3.2.2 = 47,00</t>
    </r>
  </si>
  <si>
    <t>47</t>
  </si>
  <si>
    <t>Zasypywanie wykopów piaskiem z warstwowym zagęszczeniem                                                  poz.3.2.2* 0,6*1,0-(poz.3.2.2* 3,14*0,08*0,08) =
27,26</t>
  </si>
  <si>
    <t>27,26</t>
  </si>
  <si>
    <r>
      <rPr>
        <sz val="8"/>
        <rFont val="Arial"/>
        <family val="2"/>
      </rPr>
      <t>3.2.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</si>
  <si>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3.2.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</si>
  <si>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>3.2.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</si>
  <si>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>3.2.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</si>
  <si>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>3.2.</t>
    </r>
    <r>
      <rPr>
        <sz val="8"/>
        <rFont val="Arial"/>
        <family val="2"/>
      </rPr>
      <t>5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</si>
  <si>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</si>
  <si>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</si>
  <si>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</si>
  <si>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</si>
  <si>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</si>
  <si>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</si>
  <si>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</si>
  <si>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</si>
  <si>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</si>
  <si>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</si>
  <si>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rPr>
        <sz val="8"/>
        <rFont val="Arial"/>
        <family val="2"/>
      </rPr>
      <t>3.3.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</si>
  <si>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3.3.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</si>
  <si>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>3.3.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</si>
  <si>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>3.3.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</si>
  <si>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>3.3.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</si>
  <si>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>3.3.</t>
    </r>
    <r>
      <rPr>
        <sz val="8"/>
        <rFont val="Arial"/>
        <family val="2"/>
      </rPr>
      <t>6</t>
    </r>
  </si>
  <si>
    <t>Warstwa zagęszczonej pospółki grubości 15 cm {studzienki ściekowe} (poz.4.3)* 1,35*1,35* 0,15 = 0,55</t>
  </si>
  <si>
    <t>0,55</t>
  </si>
  <si>
    <t>4.1</t>
  </si>
  <si>
    <t>4.2</t>
  </si>
  <si>
    <t>4.3</t>
  </si>
  <si>
    <t>4.4</t>
  </si>
  <si>
    <t>4.5</t>
  </si>
  <si>
    <t>30</t>
  </si>
  <si>
    <t>31</t>
  </si>
  <si>
    <t>32</t>
  </si>
  <si>
    <t>33</t>
  </si>
  <si>
    <t>34</t>
  </si>
  <si>
    <t>Warstwa piasku grubości 15 cm                       {przykana- liki fi 200 mm} poz.4.5*0,90*0,15 = 0,68</t>
  </si>
  <si>
    <t>0,68</t>
  </si>
  <si>
    <r>
      <rPr>
        <sz val="8"/>
        <rFont val="Arial"/>
        <family val="2"/>
      </rPr>
      <t>Obsypka rur piaskiem 30 cm ponad górną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kra- wędź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rury                                                           {przykana- liki fi 200 mm} poz.4.5*0,90* (0,20+0,30)-(poz.4.5*3,14*0,10*0,10) = 2,09</t>
    </r>
  </si>
  <si>
    <t>2,09</t>
  </si>
  <si>
    <t>4.6</t>
  </si>
  <si>
    <t>4.7</t>
  </si>
  <si>
    <t>4.8</t>
  </si>
  <si>
    <t>4.9</t>
  </si>
  <si>
    <r>
      <rPr>
        <sz val="8"/>
        <rFont val="Arial"/>
        <family val="2"/>
      </rPr>
      <t>Oznakowanie trasy kanałów ułożonych w ziemi taśmą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z tworzywa sztucznego                                  {kanał fi 200 mm} poz.4.5 = 5,00</t>
    </r>
  </si>
  <si>
    <t>5</t>
  </si>
  <si>
    <t>3,83</t>
  </si>
  <si>
    <r>
      <rPr>
        <sz val="8"/>
        <rFont val="Arial"/>
        <family val="2"/>
      </rPr>
      <t>Załadunek i odwóz nadmiaru gruntu na odleg- łość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5 km wraz z opłatą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składowiskową                 {całość robót ziemnych minus zasypka gruntem z odkładu} poz. 4.1-poz.4.8 = 3,83</t>
    </r>
  </si>
  <si>
    <t>5.1</t>
  </si>
  <si>
    <t>5.2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</si>
  <si>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</si>
  <si>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</si>
  <si>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</si>
  <si>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</si>
  <si>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</si>
  <si>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</si>
  <si>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</si>
  <si>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</si>
  <si>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</si>
  <si>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6.1</t>
  </si>
  <si>
    <t>6.2</t>
  </si>
  <si>
    <t>6.3</t>
  </si>
  <si>
    <t>44</t>
  </si>
  <si>
    <t>45</t>
  </si>
  <si>
    <t>46</t>
  </si>
  <si>
    <t>7.1</t>
  </si>
  <si>
    <t>8.1</t>
  </si>
  <si>
    <t>8.2</t>
  </si>
  <si>
    <t>48</t>
  </si>
  <si>
    <t>49</t>
  </si>
  <si>
    <t>9.1</t>
  </si>
  <si>
    <t>9.2</t>
  </si>
  <si>
    <t>9.3</t>
  </si>
  <si>
    <t xml:space="preserve"> 1172,90</t>
  </si>
  <si>
    <r>
      <rPr>
        <sz val="8"/>
        <rFont val="Arial"/>
        <family val="2"/>
      </rPr>
      <t>Warstwawa mrozoochronna z pospółki frakcji            0/ 63 mm, grubość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warstwy po zagęszczeniu 40
cm</t>
    </r>
  </si>
  <si>
    <t>9.4</t>
  </si>
  <si>
    <t>50</t>
  </si>
  <si>
    <t>51</t>
  </si>
  <si>
    <t>9.5</t>
  </si>
  <si>
    <t>52</t>
  </si>
  <si>
    <t>53</t>
  </si>
  <si>
    <t>54</t>
  </si>
  <si>
    <t>9.6</t>
  </si>
  <si>
    <t>9.7</t>
  </si>
  <si>
    <t>9.8</t>
  </si>
  <si>
    <t>55</t>
  </si>
  <si>
    <t xml:space="preserve"> 1088,90</t>
  </si>
  <si>
    <t>56</t>
  </si>
  <si>
    <t>57</t>
  </si>
  <si>
    <t>58</t>
  </si>
  <si>
    <t>59</t>
  </si>
  <si>
    <r>
      <rPr>
        <sz val="8"/>
        <rFont val="Arial"/>
        <family val="2"/>
      </rPr>
      <t>9.</t>
    </r>
    <r>
      <rPr>
        <sz val="8"/>
        <rFont val="Arial"/>
        <family val="2"/>
      </rPr>
      <t>10</t>
    </r>
  </si>
  <si>
    <r>
      <rPr>
        <sz val="8"/>
        <rFont val="Arial"/>
        <family val="2"/>
      </rPr>
      <t>9.</t>
    </r>
    <r>
      <rPr>
        <sz val="8"/>
        <rFont val="Arial"/>
        <family val="2"/>
      </rPr>
      <t>11</t>
    </r>
  </si>
  <si>
    <r>
      <rPr>
        <sz val="8"/>
        <rFont val="Arial"/>
        <family val="2"/>
      </rPr>
      <t>9.</t>
    </r>
    <r>
      <rPr>
        <sz val="8"/>
        <rFont val="Arial"/>
        <family val="2"/>
      </rPr>
      <t>12</t>
    </r>
  </si>
  <si>
    <r>
      <rPr>
        <sz val="8"/>
        <rFont val="Arial"/>
        <family val="2"/>
      </rPr>
      <t>9.</t>
    </r>
    <r>
      <rPr>
        <sz val="8"/>
        <rFont val="Arial"/>
        <family val="2"/>
      </rPr>
      <t>13</t>
    </r>
  </si>
  <si>
    <r>
      <rPr>
        <sz val="8"/>
        <rFont val="Arial"/>
        <family val="2"/>
      </rPr>
      <t>Warstwa przeciwspękaniowa pod warstwy bitu- miczne - siatka do zbrojenia nawierzchni bitu- micznych - wytrzymałość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dwukierunkowa min. 100kN/m                                                          {połączenie z istniejącą nawierzchnią} (1,80*
7,00)+ (1,80*7,00) = 25,20</t>
    </r>
  </si>
  <si>
    <t>25,2</t>
  </si>
  <si>
    <t>60</t>
  </si>
  <si>
    <t>61</t>
  </si>
  <si>
    <t>62</t>
  </si>
  <si>
    <t>63</t>
  </si>
  <si>
    <t>64</t>
  </si>
  <si>
    <t>10.2</t>
  </si>
  <si>
    <t>10.1</t>
  </si>
  <si>
    <t>10.3</t>
  </si>
  <si>
    <r>
      <rPr>
        <sz val="8"/>
        <rFont val="Arial"/>
        <family val="2"/>
      </rPr>
      <t>10.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</si>
  <si>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>10.</t>
    </r>
    <r>
      <rPr>
        <sz val="8"/>
        <rFont val="Arial"/>
        <family val="2"/>
      </rPr>
      <t>5</t>
    </r>
  </si>
  <si>
    <t>262</t>
  </si>
  <si>
    <t>Nawierzchnia z kostki brukowej betonowej inte- gracyjnej grubości 8 cm na podsypce cemento- wo-piaskowej (kostka integracyjna Behaton w ko- lorze czerwonym)                                               {przejście dla pie- szych} 2* (4,00*0,50) = 4,00</t>
  </si>
  <si>
    <t>4,00</t>
  </si>
  <si>
    <t>65</t>
  </si>
  <si>
    <t>66</t>
  </si>
  <si>
    <t>67</t>
  </si>
  <si>
    <t>68</t>
  </si>
  <si>
    <t>11.1</t>
  </si>
  <si>
    <t>11.2</t>
  </si>
  <si>
    <t>11.3</t>
  </si>
  <si>
    <t>11.4</t>
  </si>
  <si>
    <r>
      <rPr>
        <sz val="8"/>
        <rFont val="Arial"/>
        <family val="2"/>
      </rPr>
      <t>11.</t>
    </r>
    <r>
      <rPr>
        <sz val="8"/>
        <rFont val="Arial"/>
        <family val="2"/>
      </rPr>
      <t>5</t>
    </r>
  </si>
  <si>
    <t>69</t>
  </si>
  <si>
    <t>70</t>
  </si>
  <si>
    <t>12.1</t>
  </si>
  <si>
    <t>71</t>
  </si>
  <si>
    <t>72</t>
  </si>
  <si>
    <t>13.1</t>
  </si>
  <si>
    <t>13.2</t>
  </si>
  <si>
    <t>126</t>
  </si>
  <si>
    <t>73</t>
  </si>
  <si>
    <r>
      <rPr>
        <sz val="8"/>
        <rFont val="Arial"/>
        <family val="2"/>
      </rPr>
      <t>13.</t>
    </r>
    <r>
      <rPr>
        <sz val="8"/>
        <rFont val="Arial"/>
        <family val="2"/>
      </rPr>
      <t>3</t>
    </r>
  </si>
  <si>
    <t>74</t>
  </si>
  <si>
    <t>75</t>
  </si>
  <si>
    <t>76</t>
  </si>
  <si>
    <t>14.1</t>
  </si>
  <si>
    <t>14.2</t>
  </si>
  <si>
    <t>14.3</t>
  </si>
  <si>
    <t>77</t>
  </si>
  <si>
    <t>78</t>
  </si>
  <si>
    <t>15.1</t>
  </si>
  <si>
    <t>15.2</t>
  </si>
  <si>
    <t>300</t>
  </si>
  <si>
    <t>16.1</t>
  </si>
  <si>
    <t>79</t>
  </si>
  <si>
    <t>80</t>
  </si>
  <si>
    <r>
      <rPr>
        <sz val="8"/>
        <rFont val="Arial"/>
        <family val="2"/>
      </rPr>
      <t>16.</t>
    </r>
    <r>
      <rPr>
        <sz val="8"/>
        <rFont val="Arial"/>
        <family val="2"/>
      </rPr>
      <t>1.1</t>
    </r>
  </si>
  <si>
    <r>
      <rPr>
        <sz val="8"/>
        <rFont val="Arial"/>
        <family val="2"/>
      </rPr>
      <t>16.</t>
    </r>
    <r>
      <rPr>
        <sz val="8"/>
        <rFont val="Arial"/>
        <family val="2"/>
      </rPr>
      <t>1.2</t>
    </r>
  </si>
  <si>
    <t>Zdejmowanie tablic znaków drogowych. Zde montowane znaki Wykonawca przekaże Inwestorowi</t>
  </si>
  <si>
    <r>
      <rPr>
        <b/>
        <sz val="8"/>
        <rFont val="Arial"/>
        <family val="2"/>
      </rPr>
      <t>16.</t>
    </r>
    <r>
      <rPr>
        <b/>
        <sz val="8"/>
        <rFont val="Arial"/>
        <family val="2"/>
      </rPr>
      <t>2</t>
    </r>
  </si>
  <si>
    <t>81</t>
  </si>
  <si>
    <t>82</t>
  </si>
  <si>
    <t>83</t>
  </si>
  <si>
    <t>84</t>
  </si>
  <si>
    <r>
      <rPr>
        <sz val="8"/>
        <rFont val="Arial"/>
        <family val="2"/>
      </rPr>
      <t>16.</t>
    </r>
    <r>
      <rPr>
        <sz val="8"/>
        <rFont val="Arial"/>
        <family val="2"/>
      </rPr>
      <t>2.1</t>
    </r>
  </si>
  <si>
    <r>
      <rPr>
        <sz val="8"/>
        <rFont val="Arial"/>
        <family val="2"/>
      </rPr>
      <t>16.</t>
    </r>
    <r>
      <rPr>
        <sz val="8"/>
        <rFont val="Arial"/>
        <family val="2"/>
      </rPr>
      <t>3.1</t>
    </r>
  </si>
  <si>
    <r>
      <rPr>
        <sz val="8"/>
        <rFont val="Arial"/>
        <family val="2"/>
      </rPr>
      <t>16.</t>
    </r>
    <r>
      <rPr>
        <sz val="8"/>
        <rFont val="Arial"/>
        <family val="2"/>
      </rPr>
      <t>3.2</t>
    </r>
  </si>
  <si>
    <r>
      <rPr>
        <sz val="8"/>
        <rFont val="Arial"/>
        <family val="2"/>
      </rPr>
      <t>17.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</si>
  <si>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16.</t>
    </r>
    <r>
      <rPr>
        <b/>
        <sz val="8"/>
        <rFont val="Arial"/>
        <family val="2"/>
      </rPr>
      <t>3</t>
    </r>
  </si>
  <si>
    <t>RAZEM ROBOTY DROGOWE (NETTO)</t>
  </si>
  <si>
    <t>PODATEK VAT 23%</t>
  </si>
  <si>
    <t>RAZEM ROBOTY DROGOWE (BRUTTO)</t>
  </si>
  <si>
    <t xml:space="preserve">.................................................................
podpis i pieczęć osoby / osób  uprawnionej(ych)                                                                                                                                                                                                                                           do reprezentowania Wykonawcy
                                   </t>
  </si>
  <si>
    <t>………………………………………………
              miejscowość i data</t>
  </si>
  <si>
    <t>Nazwa zadania:</t>
  </si>
  <si>
    <t xml:space="preserve">TABELA ELEMENTÓW SCALONYCH </t>
  </si>
  <si>
    <t>L.p.</t>
  </si>
  <si>
    <t xml:space="preserve">  Z A K R E S   R Z E C Z O W Y -                                                             G Ł  Ó W N E   K A T E G O R I E</t>
  </si>
  <si>
    <t>W A R T O Ś Ć                       N E T T O
[ZŁ]</t>
  </si>
  <si>
    <t>I. (poz.1 - poz.164)</t>
  </si>
  <si>
    <t>ROBOTY DROGOWE</t>
  </si>
  <si>
    <t>KOSZTORYS OFERTOWY RAZEM netto:</t>
  </si>
  <si>
    <t>PODATEK  VAT 23 %</t>
  </si>
  <si>
    <t>KOSZTORYS OFERTOWY RAZEM BRUTTO:</t>
  </si>
  <si>
    <t>……………………………………………………………………………………………………………………………………………………  słownie złotych</t>
  </si>
  <si>
    <t xml:space="preserve">                                                                                                                                                                 . ..................................................................
                                                                                                           podpis i pieczęć osoby / osób uprawnionej(ych)  
                                                                                                                                           do reprezentowania Wykonawcy
                                   </t>
  </si>
  <si>
    <t xml:space="preserve">                                                                                                                                             ...................................................................
                          podpis i pieczęć osoby / osó  uprawnionej(ych)  do reprezentowania Wykonawcy
                                   </t>
  </si>
  <si>
    <t xml:space="preserve">UWAGA!
Cena jednostkowa (kolumna nr 7) winna zawierać wszystkie koszty niezbędne dla wykonania poszczególnych pozycji przedmiarowych. 
Wartość robót (netto) należy wyliczyć jako iloczyn ilości i ceny jednostkowej (kolumna nr 8 = kolumna nr 6 x kolumna nr 7).
</t>
  </si>
  <si>
    <t>Zamawiający:
      POWIATOWY ZARZĄD DRÓG PUBLICZNYCH W CIESZYNIE 
UL. BOBRECKA 29, 43-400 CIESZYN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</si>
</sst>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24" x14ac:knownFonts="1">
    <font>
      <sz val="10"/>
      <color rgb="FF000000"/>
      <name val="Times New Roman"/>
      <charset val="204"/>
    </font>
    <font>
      <b/>
      <sz val="14"/>
      <name val="Arial"/>
    </font>
    <font>
      <b/>
      <sz val="8"/>
      <name val="Arial"/>
    </font>
    <font>
      <sz val="8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i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indent="3" shrinkToFi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 applyProtection="1">
      <alignment horizontal="center" vertical="top"/>
    </xf>
    <xf numFmtId="165" fontId="14" fillId="0" borderId="1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right" vertical="top" shrinkToFit="1"/>
    </xf>
    <xf numFmtId="0" fontId="0" fillId="3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 applyProtection="1">
      <alignment horizontal="right" vertical="top" wrapText="1"/>
    </xf>
    <xf numFmtId="49" fontId="5" fillId="0" borderId="1" xfId="0" applyNumberFormat="1" applyFont="1" applyFill="1" applyBorder="1" applyAlignment="1">
      <alignment horizontal="right" vertical="top" shrinkToFit="1"/>
    </xf>
    <xf numFmtId="0" fontId="15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right" vertical="top" shrinkToFit="1"/>
    </xf>
    <xf numFmtId="49" fontId="4" fillId="3" borderId="1" xfId="0" applyNumberFormat="1" applyFont="1" applyFill="1" applyBorder="1" applyAlignment="1">
      <alignment horizontal="right" vertical="top" shrinkToFit="1"/>
    </xf>
    <xf numFmtId="49" fontId="0" fillId="0" borderId="1" xfId="0" applyNumberForma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indent="3" shrinkToFit="1"/>
    </xf>
    <xf numFmtId="49" fontId="3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indent="2" shrinkToFit="1"/>
    </xf>
    <xf numFmtId="49" fontId="0" fillId="2" borderId="1" xfId="0" applyNumberForma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indent="1" shrinkToFit="1"/>
    </xf>
    <xf numFmtId="49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right" vertical="top" wrapText="1"/>
    </xf>
    <xf numFmtId="165" fontId="19" fillId="0" borderId="14" xfId="0" applyNumberFormat="1" applyFont="1" applyFill="1" applyBorder="1" applyAlignment="1">
      <alignment horizontal="center" vertical="center"/>
    </xf>
    <xf numFmtId="0" fontId="16" fillId="0" borderId="0" xfId="1" applyFill="1" applyBorder="1" applyAlignment="1">
      <alignment horizontal="left" vertical="top"/>
    </xf>
    <xf numFmtId="0" fontId="16" fillId="0" borderId="0" xfId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6" fillId="0" borderId="0" xfId="1" applyAlignment="1"/>
    <xf numFmtId="0" fontId="12" fillId="6" borderId="17" xfId="1" applyFont="1" applyFill="1" applyBorder="1" applyAlignment="1"/>
    <xf numFmtId="0" fontId="12" fillId="6" borderId="16" xfId="1" applyFont="1" applyFill="1" applyBorder="1" applyAlignment="1"/>
    <xf numFmtId="0" fontId="12" fillId="5" borderId="21" xfId="1" applyFont="1" applyFill="1" applyBorder="1" applyAlignment="1">
      <alignment horizontal="center" vertical="center"/>
    </xf>
    <xf numFmtId="0" fontId="12" fillId="5" borderId="20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shrinkToFit="1"/>
    </xf>
    <xf numFmtId="0" fontId="5" fillId="0" borderId="1" xfId="0" applyNumberFormat="1" applyFont="1" applyFill="1" applyBorder="1" applyAlignment="1">
      <alignment horizontal="center" vertical="top" shrinkToFit="1"/>
    </xf>
    <xf numFmtId="1" fontId="4" fillId="3" borderId="1" xfId="0" applyNumberFormat="1" applyFont="1" applyFill="1" applyBorder="1" applyAlignment="1">
      <alignment horizontal="center" vertical="top" shrinkToFit="1"/>
    </xf>
    <xf numFmtId="164" fontId="4" fillId="2" borderId="1" xfId="0" applyNumberFormat="1" applyFont="1" applyFill="1" applyBorder="1" applyAlignment="1">
      <alignment horizontal="center" vertical="top" shrinkToFit="1"/>
    </xf>
    <xf numFmtId="49" fontId="0" fillId="0" borderId="1" xfId="0" applyNumberForma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49" fontId="4" fillId="3" borderId="1" xfId="0" applyNumberFormat="1" applyFont="1" applyFill="1" applyBorder="1" applyAlignment="1">
      <alignment horizontal="center" vertical="top" shrinkToFit="1"/>
    </xf>
    <xf numFmtId="49" fontId="0" fillId="2" borderId="1" xfId="0" applyNumberForma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top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20" fillId="0" borderId="20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165" fontId="10" fillId="6" borderId="21" xfId="1" applyNumberFormat="1" applyFont="1" applyFill="1" applyBorder="1" applyAlignment="1">
      <alignment horizontal="center"/>
    </xf>
    <xf numFmtId="165" fontId="10" fillId="6" borderId="22" xfId="1" applyNumberFormat="1" applyFont="1" applyFill="1" applyBorder="1" applyAlignment="1">
      <alignment horizontal="center"/>
    </xf>
    <xf numFmtId="165" fontId="10" fillId="6" borderId="17" xfId="1" applyNumberFormat="1" applyFont="1" applyFill="1" applyBorder="1" applyAlignment="1">
      <alignment horizontal="center"/>
    </xf>
    <xf numFmtId="165" fontId="10" fillId="6" borderId="23" xfId="1" applyNumberFormat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 vertical="center" wrapText="1"/>
    </xf>
    <xf numFmtId="0" fontId="12" fillId="4" borderId="19" xfId="1" applyFont="1" applyFill="1" applyBorder="1" applyAlignment="1">
      <alignment horizontal="center" vertical="center"/>
    </xf>
    <xf numFmtId="0" fontId="12" fillId="5" borderId="21" xfId="1" applyFont="1" applyFill="1" applyBorder="1" applyAlignment="1">
      <alignment horizontal="center" vertical="center"/>
    </xf>
    <xf numFmtId="0" fontId="12" fillId="5" borderId="22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center" vertical="center" wrapText="1"/>
    </xf>
    <xf numFmtId="0" fontId="20" fillId="0" borderId="16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20" fillId="0" borderId="24" xfId="1" applyFont="1" applyBorder="1" applyAlignment="1">
      <alignment horizontal="left" vertical="center"/>
    </xf>
    <xf numFmtId="0" fontId="20" fillId="0" borderId="11" xfId="1" applyFont="1" applyBorder="1" applyAlignment="1">
      <alignment horizontal="left" vertical="center"/>
    </xf>
    <xf numFmtId="165" fontId="10" fillId="6" borderId="11" xfId="1" applyNumberFormat="1" applyFont="1" applyFill="1" applyBorder="1" applyAlignment="1">
      <alignment horizontal="center"/>
    </xf>
    <xf numFmtId="165" fontId="10" fillId="6" borderId="25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vertical="center" wrapText="1"/>
    </xf>
    <xf numFmtId="49" fontId="0" fillId="2" borderId="2" xfId="0" applyNumberFormat="1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4" fillId="0" borderId="8" xfId="0" applyFont="1" applyFill="1" applyBorder="1" applyAlignment="1" applyProtection="1">
      <alignment horizontal="left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>
      <alignment horizontal="left" vertical="top" wrapText="1"/>
    </xf>
    <xf numFmtId="49" fontId="0" fillId="3" borderId="3" xfId="0" applyNumberFormat="1" applyFill="1" applyBorder="1" applyAlignment="1">
      <alignment horizontal="left" vertical="top" wrapText="1"/>
    </xf>
    <xf numFmtId="49" fontId="0" fillId="3" borderId="4" xfId="0" applyNumberFormat="1" applyFill="1" applyBorder="1" applyAlignment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zoomScale="120" zoomScaleNormal="100" zoomScaleSheetLayoutView="120" workbookViewId="0">
      <selection sqref="A1:D1"/>
    </sheetView>
  </sheetViews>
  <sheetFormatPr defaultRowHeight="12.75" x14ac:dyDescent="0.2"/>
  <cols>
    <col min="1" max="1" width="21" style="45" customWidth="1"/>
    <col min="2" max="2" width="53.5" style="45" customWidth="1"/>
    <col min="3" max="3" width="9.33203125" style="45"/>
    <col min="4" max="4" width="10.33203125" style="45" customWidth="1"/>
    <col min="5" max="16384" width="9.33203125" style="45"/>
  </cols>
  <sheetData>
    <row r="1" spans="1:4" ht="53.25" customHeight="1" x14ac:dyDescent="0.2">
      <c r="A1" s="76" t="s">
        <v>376</v>
      </c>
      <c r="B1" s="76"/>
      <c r="C1" s="76"/>
      <c r="D1" s="76"/>
    </row>
    <row r="2" spans="1:4" ht="77.25" customHeight="1" x14ac:dyDescent="0.2">
      <c r="A2" s="75" t="s">
        <v>362</v>
      </c>
      <c r="B2" s="75"/>
      <c r="C2" s="75"/>
      <c r="D2" s="75"/>
    </row>
    <row r="3" spans="1:4" ht="58.5" customHeight="1" x14ac:dyDescent="0.2">
      <c r="A3" s="76" t="s">
        <v>161</v>
      </c>
      <c r="B3" s="76"/>
      <c r="C3" s="76"/>
      <c r="D3" s="76"/>
    </row>
    <row r="4" spans="1:4" ht="18" x14ac:dyDescent="0.2">
      <c r="A4" s="46"/>
      <c r="B4" s="46"/>
      <c r="C4" s="46"/>
      <c r="D4" s="56"/>
    </row>
    <row r="5" spans="1:4" x14ac:dyDescent="0.2">
      <c r="A5" s="55"/>
      <c r="B5" s="46"/>
      <c r="C5" s="46"/>
      <c r="D5" s="46"/>
    </row>
    <row r="6" spans="1:4" ht="13.5" thickBot="1" x14ac:dyDescent="0.25">
      <c r="A6" s="76" t="s">
        <v>363</v>
      </c>
      <c r="B6" s="76"/>
      <c r="C6" s="76"/>
      <c r="D6" s="76"/>
    </row>
    <row r="7" spans="1:4" ht="22.5" x14ac:dyDescent="0.2">
      <c r="A7" s="54" t="s">
        <v>364</v>
      </c>
      <c r="B7" s="53" t="s">
        <v>365</v>
      </c>
      <c r="C7" s="84" t="s">
        <v>366</v>
      </c>
      <c r="D7" s="85"/>
    </row>
    <row r="8" spans="1:4" ht="13.5" thickBot="1" x14ac:dyDescent="0.25">
      <c r="A8" s="52">
        <v>1</v>
      </c>
      <c r="B8" s="51">
        <v>2</v>
      </c>
      <c r="C8" s="86">
        <v>3</v>
      </c>
      <c r="D8" s="87"/>
    </row>
    <row r="9" spans="1:4" ht="13.5" thickBot="1" x14ac:dyDescent="0.25">
      <c r="A9" s="50" t="s">
        <v>367</v>
      </c>
      <c r="B9" s="49" t="s">
        <v>368</v>
      </c>
      <c r="C9" s="82">
        <v>0</v>
      </c>
      <c r="D9" s="83"/>
    </row>
    <row r="10" spans="1:4" x14ac:dyDescent="0.2">
      <c r="A10" s="90" t="s">
        <v>369</v>
      </c>
      <c r="B10" s="91"/>
      <c r="C10" s="82">
        <f>SUM(C9:C9)</f>
        <v>0</v>
      </c>
      <c r="D10" s="83"/>
    </row>
    <row r="11" spans="1:4" x14ac:dyDescent="0.2">
      <c r="A11" s="92" t="s">
        <v>370</v>
      </c>
      <c r="B11" s="93"/>
      <c r="C11" s="94">
        <f>(C12-C10)</f>
        <v>0</v>
      </c>
      <c r="D11" s="95"/>
    </row>
    <row r="12" spans="1:4" ht="13.5" thickBot="1" x14ac:dyDescent="0.25">
      <c r="A12" s="78" t="s">
        <v>371</v>
      </c>
      <c r="B12" s="79"/>
      <c r="C12" s="80">
        <f>(C10*1.23)</f>
        <v>0</v>
      </c>
      <c r="D12" s="81"/>
    </row>
    <row r="13" spans="1:4" x14ac:dyDescent="0.2">
      <c r="A13" s="48"/>
      <c r="B13" s="48"/>
      <c r="C13" s="48"/>
      <c r="D13" s="48"/>
    </row>
    <row r="14" spans="1:4" ht="40.5" customHeight="1" x14ac:dyDescent="0.2">
      <c r="A14" s="77" t="s">
        <v>372</v>
      </c>
      <c r="B14" s="77"/>
      <c r="C14" s="77"/>
      <c r="D14" s="77"/>
    </row>
    <row r="15" spans="1:4" x14ac:dyDescent="0.2">
      <c r="A15" s="88" t="s">
        <v>373</v>
      </c>
      <c r="B15" s="88"/>
      <c r="C15" s="88"/>
      <c r="D15" s="88"/>
    </row>
    <row r="16" spans="1:4" ht="42" customHeight="1" x14ac:dyDescent="0.2">
      <c r="A16" s="89" t="s">
        <v>361</v>
      </c>
      <c r="B16" s="89"/>
      <c r="C16" s="47"/>
      <c r="D16" s="47"/>
    </row>
    <row r="17" spans="1:4" x14ac:dyDescent="0.2">
      <c r="A17" s="46"/>
      <c r="B17" s="46"/>
      <c r="C17" s="46"/>
      <c r="D17" s="46"/>
    </row>
    <row r="18" spans="1:4" ht="43.5" customHeight="1" x14ac:dyDescent="0.2">
      <c r="A18" s="89" t="s">
        <v>374</v>
      </c>
      <c r="B18" s="89"/>
      <c r="C18" s="89"/>
      <c r="D18" s="89"/>
    </row>
    <row r="20" spans="1:4" ht="27.75" customHeight="1" x14ac:dyDescent="0.2"/>
    <row r="21" spans="1:4" ht="18" customHeight="1" x14ac:dyDescent="0.2"/>
  </sheetData>
  <mergeCells count="17">
    <mergeCell ref="A15:D15"/>
    <mergeCell ref="A16:B16"/>
    <mergeCell ref="A18:D18"/>
    <mergeCell ref="A10:B10"/>
    <mergeCell ref="C10:D10"/>
    <mergeCell ref="A11:B11"/>
    <mergeCell ref="C11:D11"/>
    <mergeCell ref="A2:D2"/>
    <mergeCell ref="A1:D1"/>
    <mergeCell ref="A3:D3"/>
    <mergeCell ref="A6:D6"/>
    <mergeCell ref="A14:D14"/>
    <mergeCell ref="A12:B12"/>
    <mergeCell ref="C12:D12"/>
    <mergeCell ref="C9:D9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0"/>
  <sheetViews>
    <sheetView topLeftCell="A6" zoomScale="115" zoomScaleNormal="115" workbookViewId="0">
      <selection activeCell="A129" sqref="A129:H130"/>
    </sheetView>
  </sheetViews>
  <sheetFormatPr defaultRowHeight="12.75" x14ac:dyDescent="0.2"/>
  <cols>
    <col min="1" max="1" width="4.1640625" customWidth="1"/>
    <col min="2" max="2" width="7" customWidth="1"/>
    <col min="3" max="3" width="10.5" customWidth="1"/>
    <col min="4" max="4" width="39.83203125" customWidth="1"/>
    <col min="5" max="5" width="8.6640625" customWidth="1"/>
    <col min="6" max="6" width="10" customWidth="1"/>
    <col min="7" max="7" width="11.6640625" customWidth="1"/>
    <col min="8" max="8" width="12.1640625" customWidth="1"/>
    <col min="9" max="9" width="10.5" customWidth="1"/>
    <col min="10" max="11" width="9.33203125" customWidth="1"/>
  </cols>
  <sheetData>
    <row r="1" spans="1:11" ht="53.1" customHeight="1" x14ac:dyDescent="0.2">
      <c r="A1" s="98" t="s">
        <v>162</v>
      </c>
      <c r="B1" s="98"/>
      <c r="C1" s="98"/>
      <c r="D1" s="98"/>
      <c r="E1" s="98"/>
      <c r="F1" s="98"/>
      <c r="G1" s="98"/>
      <c r="H1" s="98"/>
      <c r="I1" s="58"/>
      <c r="J1" s="58"/>
      <c r="K1" s="58"/>
    </row>
    <row r="2" spans="1:11" ht="27.95" customHeight="1" x14ac:dyDescent="0.2">
      <c r="A2" s="97" t="s">
        <v>161</v>
      </c>
      <c r="B2" s="97"/>
      <c r="C2" s="97"/>
      <c r="D2" s="97"/>
      <c r="E2" s="97"/>
      <c r="F2" s="97"/>
      <c r="G2" s="97"/>
      <c r="H2" s="97"/>
      <c r="I2" s="57"/>
      <c r="J2" s="57"/>
      <c r="K2" s="57"/>
    </row>
    <row r="3" spans="1:11" ht="11.25" customHeight="1" x14ac:dyDescent="0.2">
      <c r="A3" s="96" t="s">
        <v>0</v>
      </c>
      <c r="B3" s="96"/>
      <c r="C3" s="96" t="s">
        <v>1</v>
      </c>
      <c r="D3" s="96"/>
      <c r="E3" s="96"/>
      <c r="F3" s="96"/>
      <c r="G3" s="96"/>
      <c r="H3" s="96"/>
      <c r="I3" s="59"/>
      <c r="J3" s="59"/>
      <c r="K3" s="1"/>
    </row>
    <row r="4" spans="1:11" ht="11.25" customHeight="1" x14ac:dyDescent="0.2">
      <c r="A4" s="96" t="s">
        <v>2</v>
      </c>
      <c r="B4" s="96"/>
      <c r="C4" s="96" t="s">
        <v>3</v>
      </c>
      <c r="D4" s="96"/>
      <c r="E4" s="96"/>
      <c r="F4" s="96"/>
      <c r="G4" s="96"/>
      <c r="H4" s="96"/>
      <c r="I4" s="59"/>
      <c r="J4" s="59"/>
      <c r="K4" s="1"/>
    </row>
    <row r="5" spans="1:11" ht="11.25" customHeight="1" x14ac:dyDescent="0.2">
      <c r="A5" s="96" t="s">
        <v>4</v>
      </c>
      <c r="B5" s="96"/>
      <c r="C5" s="96" t="s">
        <v>5</v>
      </c>
      <c r="D5" s="96"/>
      <c r="E5" s="96"/>
      <c r="F5" s="96"/>
      <c r="G5" s="96"/>
      <c r="H5" s="96"/>
      <c r="I5" s="59"/>
      <c r="J5" s="59"/>
      <c r="K5" s="1"/>
    </row>
    <row r="6" spans="1:11" ht="11.25" customHeight="1" x14ac:dyDescent="0.2">
      <c r="A6" s="96" t="s">
        <v>6</v>
      </c>
      <c r="B6" s="96"/>
      <c r="C6" s="96" t="s">
        <v>7</v>
      </c>
      <c r="D6" s="96"/>
      <c r="E6" s="96"/>
      <c r="F6" s="96"/>
      <c r="G6" s="96"/>
      <c r="H6" s="96"/>
      <c r="I6" s="59"/>
      <c r="J6" s="59"/>
      <c r="K6" s="1"/>
    </row>
    <row r="7" spans="1:11" ht="11.25" customHeight="1" x14ac:dyDescent="0.2">
      <c r="A7" s="96" t="s">
        <v>8</v>
      </c>
      <c r="B7" s="96"/>
      <c r="C7" s="96" t="s">
        <v>9</v>
      </c>
      <c r="D7" s="96"/>
      <c r="E7" s="96"/>
      <c r="F7" s="96"/>
      <c r="G7" s="96"/>
      <c r="H7" s="96"/>
      <c r="I7" s="59"/>
      <c r="J7" s="59"/>
      <c r="K7" s="1"/>
    </row>
    <row r="8" spans="1:11" ht="11.25" customHeight="1" x14ac:dyDescent="0.2">
      <c r="A8" s="96" t="s">
        <v>10</v>
      </c>
      <c r="B8" s="96"/>
      <c r="C8" s="99" t="s">
        <v>11</v>
      </c>
      <c r="D8" s="99"/>
      <c r="E8" s="99"/>
      <c r="F8" s="99"/>
      <c r="G8" s="99"/>
      <c r="H8" s="99"/>
      <c r="I8" s="60"/>
      <c r="J8" s="60"/>
      <c r="K8" s="1"/>
    </row>
    <row r="9" spans="1:11" ht="11.25" customHeight="1" x14ac:dyDescent="0.2">
      <c r="A9" s="96" t="s">
        <v>12</v>
      </c>
      <c r="B9" s="96"/>
      <c r="C9" s="96" t="s">
        <v>13</v>
      </c>
      <c r="D9" s="96"/>
      <c r="E9" s="96"/>
      <c r="F9" s="96"/>
      <c r="G9" s="96"/>
      <c r="H9" s="96"/>
      <c r="I9" s="59"/>
      <c r="J9" s="59"/>
      <c r="K9" s="1"/>
    </row>
    <row r="10" spans="1:11" ht="11.25" customHeight="1" x14ac:dyDescent="0.2">
      <c r="A10" s="96" t="s">
        <v>14</v>
      </c>
      <c r="B10" s="96"/>
      <c r="C10" s="96" t="s">
        <v>15</v>
      </c>
      <c r="D10" s="96"/>
      <c r="E10" s="96"/>
      <c r="F10" s="96"/>
      <c r="G10" s="96"/>
      <c r="H10" s="96"/>
      <c r="I10" s="59"/>
      <c r="J10" s="59"/>
      <c r="K10" s="1"/>
    </row>
    <row r="11" spans="1:11" ht="11.25" customHeight="1" x14ac:dyDescent="0.2">
      <c r="A11" s="96" t="s">
        <v>16</v>
      </c>
      <c r="B11" s="96"/>
      <c r="C11" s="96" t="s">
        <v>17</v>
      </c>
      <c r="D11" s="96"/>
      <c r="E11" s="96"/>
      <c r="F11" s="96"/>
      <c r="G11" s="96"/>
      <c r="H11" s="96"/>
      <c r="I11" s="59"/>
      <c r="J11" s="59"/>
      <c r="K11" s="1"/>
    </row>
    <row r="12" spans="1:11" ht="11.25" customHeight="1" x14ac:dyDescent="0.2">
      <c r="A12" s="96" t="s">
        <v>18</v>
      </c>
      <c r="B12" s="96"/>
      <c r="C12" s="96" t="s">
        <v>19</v>
      </c>
      <c r="D12" s="96"/>
      <c r="E12" s="96"/>
      <c r="F12" s="96"/>
      <c r="G12" s="96"/>
      <c r="H12" s="96"/>
      <c r="I12" s="59"/>
      <c r="J12" s="59"/>
      <c r="K12" s="3"/>
    </row>
    <row r="13" spans="1:11" ht="29.25" customHeight="1" thickBo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 customHeight="1" x14ac:dyDescent="0.2">
      <c r="A14" s="121" t="s">
        <v>163</v>
      </c>
      <c r="B14" s="123" t="s">
        <v>164</v>
      </c>
      <c r="C14" s="123" t="s">
        <v>165</v>
      </c>
      <c r="D14" s="123" t="s">
        <v>166</v>
      </c>
      <c r="E14" s="123" t="s">
        <v>167</v>
      </c>
      <c r="F14" s="123" t="s">
        <v>168</v>
      </c>
      <c r="G14" s="125" t="s">
        <v>169</v>
      </c>
      <c r="H14" s="127" t="s">
        <v>170</v>
      </c>
      <c r="I14" s="9"/>
    </row>
    <row r="15" spans="1:11" ht="21" customHeight="1" thickBot="1" x14ac:dyDescent="0.25">
      <c r="A15" s="122"/>
      <c r="B15" s="124"/>
      <c r="C15" s="124"/>
      <c r="D15" s="124"/>
      <c r="E15" s="124"/>
      <c r="F15" s="124"/>
      <c r="G15" s="126"/>
      <c r="H15" s="128"/>
    </row>
    <row r="16" spans="1:11" ht="16.5" customHeight="1" x14ac:dyDescent="0.2">
      <c r="A16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8" ht="11.25" customHeight="1" x14ac:dyDescent="0.2">
      <c r="A17" s="12"/>
      <c r="B17" s="12">
        <v>1</v>
      </c>
      <c r="C17" s="13"/>
      <c r="D17" s="100" t="s">
        <v>20</v>
      </c>
      <c r="E17" s="101"/>
      <c r="F17" s="101"/>
      <c r="G17" s="101"/>
      <c r="H17" s="102"/>
    </row>
    <row r="18" spans="1:8" ht="14.25" customHeight="1" x14ac:dyDescent="0.2">
      <c r="A18" s="14"/>
      <c r="B18" s="29" t="s">
        <v>171</v>
      </c>
      <c r="C18" s="15"/>
      <c r="D18" s="103" t="s">
        <v>21</v>
      </c>
      <c r="E18" s="104"/>
      <c r="F18" s="104"/>
      <c r="G18" s="104"/>
      <c r="H18" s="105"/>
    </row>
    <row r="19" spans="1:8" ht="36.75" customHeight="1" x14ac:dyDescent="0.2">
      <c r="A19" s="62">
        <v>1</v>
      </c>
      <c r="B19" s="17" t="s">
        <v>172</v>
      </c>
      <c r="C19" s="5" t="s">
        <v>22</v>
      </c>
      <c r="D19" s="4" t="s">
        <v>23</v>
      </c>
      <c r="E19" s="5" t="s">
        <v>24</v>
      </c>
      <c r="F19" s="6">
        <v>1</v>
      </c>
      <c r="G19" s="73">
        <v>0</v>
      </c>
      <c r="H19" s="11">
        <f>ROUND((F19*G19),2)</f>
        <v>0</v>
      </c>
    </row>
    <row r="20" spans="1:8" ht="13.5" customHeight="1" x14ac:dyDescent="0.2">
      <c r="A20" s="14"/>
      <c r="B20" s="29" t="s">
        <v>173</v>
      </c>
      <c r="C20" s="15"/>
      <c r="D20" s="103" t="s">
        <v>25</v>
      </c>
      <c r="E20" s="104"/>
      <c r="F20" s="104"/>
      <c r="G20" s="104"/>
      <c r="H20" s="105"/>
    </row>
    <row r="21" spans="1:8" ht="11.25" customHeight="1" x14ac:dyDescent="0.2">
      <c r="A21" s="62">
        <v>2</v>
      </c>
      <c r="B21" s="16" t="s">
        <v>176</v>
      </c>
      <c r="C21" s="5" t="s">
        <v>26</v>
      </c>
      <c r="D21" s="5" t="s">
        <v>27</v>
      </c>
      <c r="E21" s="5" t="s">
        <v>24</v>
      </c>
      <c r="F21" s="6">
        <v>1</v>
      </c>
      <c r="G21" s="73">
        <v>0</v>
      </c>
      <c r="H21" s="11">
        <f>ROUND((F21*G21),2)</f>
        <v>0</v>
      </c>
    </row>
    <row r="22" spans="1:8" ht="11.25" customHeight="1" x14ac:dyDescent="0.2">
      <c r="A22" s="63">
        <v>2</v>
      </c>
      <c r="B22" s="12">
        <v>2</v>
      </c>
      <c r="C22" s="13"/>
      <c r="D22" s="100" t="s">
        <v>28</v>
      </c>
      <c r="E22" s="101"/>
      <c r="F22" s="101"/>
      <c r="G22" s="101"/>
      <c r="H22" s="102"/>
    </row>
    <row r="23" spans="1:8" ht="27" customHeight="1" x14ac:dyDescent="0.2">
      <c r="A23" s="64">
        <v>3</v>
      </c>
      <c r="B23" s="18" t="s">
        <v>178</v>
      </c>
      <c r="C23" s="5" t="s">
        <v>29</v>
      </c>
      <c r="D23" s="4" t="s">
        <v>30</v>
      </c>
      <c r="E23" s="72" t="s">
        <v>31</v>
      </c>
      <c r="F23" s="19">
        <v>34</v>
      </c>
      <c r="G23" s="73">
        <v>0</v>
      </c>
      <c r="H23" s="11">
        <f>ROUND((F23*G23),2)</f>
        <v>0</v>
      </c>
    </row>
    <row r="24" spans="1:8" ht="75.75" customHeight="1" x14ac:dyDescent="0.2">
      <c r="A24" s="64">
        <f>A23+1</f>
        <v>4</v>
      </c>
      <c r="B24" s="18" t="s">
        <v>179</v>
      </c>
      <c r="C24" s="5" t="s">
        <v>32</v>
      </c>
      <c r="D24" s="4" t="s">
        <v>33</v>
      </c>
      <c r="E24" s="22" t="s">
        <v>174</v>
      </c>
      <c r="F24" s="20">
        <v>1070</v>
      </c>
      <c r="G24" s="74">
        <v>0</v>
      </c>
      <c r="H24" s="11">
        <f t="shared" ref="H24:H33" si="0">ROUND((F24*G24),2)</f>
        <v>0</v>
      </c>
    </row>
    <row r="25" spans="1:8" ht="50.25" customHeight="1" x14ac:dyDescent="0.2">
      <c r="A25" s="64">
        <f t="shared" ref="A25:A33" si="1">A24+1</f>
        <v>5</v>
      </c>
      <c r="B25" s="18" t="s">
        <v>180</v>
      </c>
      <c r="C25" s="5" t="s">
        <v>29</v>
      </c>
      <c r="D25" s="4" t="s">
        <v>34</v>
      </c>
      <c r="E25" s="22" t="s">
        <v>174</v>
      </c>
      <c r="F25" s="19">
        <v>909.5</v>
      </c>
      <c r="G25" s="74">
        <v>0</v>
      </c>
      <c r="H25" s="11">
        <f t="shared" si="0"/>
        <v>0</v>
      </c>
    </row>
    <row r="26" spans="1:8" ht="16.5" customHeight="1" x14ac:dyDescent="0.2">
      <c r="A26" s="64">
        <f t="shared" si="1"/>
        <v>6</v>
      </c>
      <c r="B26" s="18" t="s">
        <v>181</v>
      </c>
      <c r="C26" s="5" t="s">
        <v>29</v>
      </c>
      <c r="D26" s="5" t="s">
        <v>35</v>
      </c>
      <c r="E26" s="22" t="s">
        <v>174</v>
      </c>
      <c r="F26" s="20">
        <v>50</v>
      </c>
      <c r="G26" s="73">
        <v>0</v>
      </c>
      <c r="H26" s="11">
        <f t="shared" si="0"/>
        <v>0</v>
      </c>
    </row>
    <row r="27" spans="1:8" ht="25.5" customHeight="1" x14ac:dyDescent="0.2">
      <c r="A27" s="64">
        <f t="shared" si="1"/>
        <v>7</v>
      </c>
      <c r="B27" s="18" t="s">
        <v>182</v>
      </c>
      <c r="C27" s="5" t="s">
        <v>29</v>
      </c>
      <c r="D27" s="5" t="s">
        <v>36</v>
      </c>
      <c r="E27" s="22" t="s">
        <v>174</v>
      </c>
      <c r="F27" s="19">
        <v>156</v>
      </c>
      <c r="G27" s="74">
        <v>0</v>
      </c>
      <c r="H27" s="11">
        <f t="shared" si="0"/>
        <v>0</v>
      </c>
    </row>
    <row r="28" spans="1:8" ht="22.5" customHeight="1" x14ac:dyDescent="0.2">
      <c r="A28" s="64">
        <f t="shared" si="1"/>
        <v>8</v>
      </c>
      <c r="B28" s="18" t="s">
        <v>183</v>
      </c>
      <c r="C28" s="5" t="s">
        <v>29</v>
      </c>
      <c r="D28" s="5" t="s">
        <v>37</v>
      </c>
      <c r="E28" s="72" t="s">
        <v>31</v>
      </c>
      <c r="F28" s="20">
        <v>168</v>
      </c>
      <c r="G28" s="73">
        <v>0</v>
      </c>
      <c r="H28" s="11">
        <f t="shared" si="0"/>
        <v>0</v>
      </c>
    </row>
    <row r="29" spans="1:8" ht="21" customHeight="1" x14ac:dyDescent="0.2">
      <c r="A29" s="64">
        <f t="shared" si="1"/>
        <v>9</v>
      </c>
      <c r="B29" s="18" t="s">
        <v>184</v>
      </c>
      <c r="C29" s="5" t="s">
        <v>29</v>
      </c>
      <c r="D29" s="5" t="s">
        <v>38</v>
      </c>
      <c r="E29" s="22" t="s">
        <v>175</v>
      </c>
      <c r="F29" s="19">
        <v>10.08</v>
      </c>
      <c r="G29" s="73">
        <v>0</v>
      </c>
      <c r="H29" s="11">
        <f t="shared" si="0"/>
        <v>0</v>
      </c>
    </row>
    <row r="30" spans="1:8" ht="21" customHeight="1" x14ac:dyDescent="0.2">
      <c r="A30" s="64">
        <f t="shared" si="1"/>
        <v>10</v>
      </c>
      <c r="B30" s="18" t="s">
        <v>185</v>
      </c>
      <c r="C30" s="5" t="s">
        <v>29</v>
      </c>
      <c r="D30" s="5" t="s">
        <v>39</v>
      </c>
      <c r="E30" s="72" t="s">
        <v>31</v>
      </c>
      <c r="F30" s="20">
        <v>162</v>
      </c>
      <c r="G30" s="73">
        <v>0</v>
      </c>
      <c r="H30" s="11">
        <f t="shared" si="0"/>
        <v>0</v>
      </c>
    </row>
    <row r="31" spans="1:8" ht="27" customHeight="1" x14ac:dyDescent="0.2">
      <c r="A31" s="64">
        <f t="shared" si="1"/>
        <v>11</v>
      </c>
      <c r="B31" s="18" t="s">
        <v>186</v>
      </c>
      <c r="C31" s="5" t="s">
        <v>29</v>
      </c>
      <c r="D31" s="5" t="s">
        <v>40</v>
      </c>
      <c r="E31" s="22" t="s">
        <v>174</v>
      </c>
      <c r="F31" s="20">
        <v>88</v>
      </c>
      <c r="G31" s="73">
        <v>0</v>
      </c>
      <c r="H31" s="11">
        <f t="shared" si="0"/>
        <v>0</v>
      </c>
    </row>
    <row r="32" spans="1:8" ht="36" customHeight="1" x14ac:dyDescent="0.2">
      <c r="A32" s="64">
        <f t="shared" si="1"/>
        <v>12</v>
      </c>
      <c r="B32" s="26" t="s">
        <v>188</v>
      </c>
      <c r="C32" s="5" t="s">
        <v>29</v>
      </c>
      <c r="D32" s="4" t="s">
        <v>41</v>
      </c>
      <c r="E32" s="72" t="s">
        <v>42</v>
      </c>
      <c r="F32" s="20">
        <v>2</v>
      </c>
      <c r="G32" s="74">
        <v>0</v>
      </c>
      <c r="H32" s="11">
        <f t="shared" si="0"/>
        <v>0</v>
      </c>
    </row>
    <row r="33" spans="1:8" ht="22.5" customHeight="1" x14ac:dyDescent="0.2">
      <c r="A33" s="64">
        <f t="shared" si="1"/>
        <v>13</v>
      </c>
      <c r="B33" s="27" t="s">
        <v>187</v>
      </c>
      <c r="C33" s="5" t="s">
        <v>29</v>
      </c>
      <c r="D33" s="4" t="s">
        <v>43</v>
      </c>
      <c r="E33" s="22" t="s">
        <v>175</v>
      </c>
      <c r="F33" s="21" t="s">
        <v>177</v>
      </c>
      <c r="G33" s="74">
        <v>0</v>
      </c>
      <c r="H33" s="11">
        <f t="shared" si="0"/>
        <v>0</v>
      </c>
    </row>
    <row r="34" spans="1:8" ht="18.75" customHeight="1" x14ac:dyDescent="0.2">
      <c r="A34" s="65">
        <v>3</v>
      </c>
      <c r="B34" s="29">
        <v>3</v>
      </c>
      <c r="C34" s="15"/>
      <c r="D34" s="103" t="s">
        <v>44</v>
      </c>
      <c r="E34" s="104"/>
      <c r="F34" s="104"/>
      <c r="G34" s="104"/>
      <c r="H34" s="105"/>
    </row>
    <row r="35" spans="1:8" ht="14.25" customHeight="1" x14ac:dyDescent="0.2">
      <c r="A35" s="66"/>
      <c r="B35" s="28" t="s">
        <v>195</v>
      </c>
      <c r="C35" s="13"/>
      <c r="D35" s="100" t="s">
        <v>45</v>
      </c>
      <c r="E35" s="101"/>
      <c r="F35" s="101"/>
      <c r="G35" s="101"/>
      <c r="H35" s="102"/>
    </row>
    <row r="36" spans="1:8" ht="16.5" customHeight="1" x14ac:dyDescent="0.2">
      <c r="A36" s="62">
        <v>14</v>
      </c>
      <c r="B36" s="26" t="s">
        <v>189</v>
      </c>
      <c r="C36" s="5" t="s">
        <v>46</v>
      </c>
      <c r="D36" s="5" t="s">
        <v>47</v>
      </c>
      <c r="E36" s="22" t="s">
        <v>175</v>
      </c>
      <c r="F36" s="38">
        <v>34.799999999999997</v>
      </c>
      <c r="G36" s="74">
        <v>0</v>
      </c>
      <c r="H36" s="11">
        <f t="shared" ref="H36:H40" si="2">ROUND((F36*G36),2)</f>
        <v>0</v>
      </c>
    </row>
    <row r="37" spans="1:8" ht="26.25" customHeight="1" x14ac:dyDescent="0.2">
      <c r="A37" s="67">
        <v>15</v>
      </c>
      <c r="B37" s="26" t="s">
        <v>190</v>
      </c>
      <c r="C37" s="32" t="s">
        <v>46</v>
      </c>
      <c r="D37" s="32" t="s">
        <v>48</v>
      </c>
      <c r="E37" s="32" t="s">
        <v>31</v>
      </c>
      <c r="F37" s="23">
        <v>58</v>
      </c>
      <c r="G37" s="73">
        <v>0</v>
      </c>
      <c r="H37" s="11">
        <f t="shared" si="2"/>
        <v>0</v>
      </c>
    </row>
    <row r="38" spans="1:8" ht="25.5" customHeight="1" x14ac:dyDescent="0.2">
      <c r="A38" s="67">
        <v>16</v>
      </c>
      <c r="B38" s="26" t="s">
        <v>191</v>
      </c>
      <c r="C38" s="32" t="s">
        <v>46</v>
      </c>
      <c r="D38" s="32" t="s">
        <v>49</v>
      </c>
      <c r="E38" s="32" t="s">
        <v>50</v>
      </c>
      <c r="F38" s="23">
        <v>10</v>
      </c>
      <c r="G38" s="74">
        <v>0</v>
      </c>
      <c r="H38" s="11">
        <f t="shared" si="2"/>
        <v>0</v>
      </c>
    </row>
    <row r="39" spans="1:8" ht="30" customHeight="1" x14ac:dyDescent="0.2">
      <c r="A39" s="24" t="s">
        <v>193</v>
      </c>
      <c r="B39" s="26" t="s">
        <v>192</v>
      </c>
      <c r="C39" s="32" t="s">
        <v>46</v>
      </c>
      <c r="D39" s="30" t="s">
        <v>51</v>
      </c>
      <c r="E39" s="32" t="s">
        <v>31</v>
      </c>
      <c r="F39" s="25">
        <v>58</v>
      </c>
      <c r="G39" s="73">
        <v>0</v>
      </c>
      <c r="H39" s="11">
        <f t="shared" si="2"/>
        <v>0</v>
      </c>
    </row>
    <row r="40" spans="1:8" ht="21.75" customHeight="1" x14ac:dyDescent="0.2">
      <c r="A40" s="24" t="s">
        <v>197</v>
      </c>
      <c r="B40" s="26" t="s">
        <v>194</v>
      </c>
      <c r="C40" s="32" t="s">
        <v>46</v>
      </c>
      <c r="D40" s="32" t="s">
        <v>52</v>
      </c>
      <c r="E40" s="22" t="s">
        <v>175</v>
      </c>
      <c r="F40" s="25">
        <v>34.14</v>
      </c>
      <c r="G40" s="74">
        <v>0</v>
      </c>
      <c r="H40" s="11">
        <f t="shared" si="2"/>
        <v>0</v>
      </c>
    </row>
    <row r="41" spans="1:8" ht="15" customHeight="1" x14ac:dyDescent="0.2">
      <c r="A41" s="68"/>
      <c r="B41" s="28" t="s">
        <v>199</v>
      </c>
      <c r="C41" s="36"/>
      <c r="D41" s="109" t="s">
        <v>53</v>
      </c>
      <c r="E41" s="110"/>
      <c r="F41" s="110"/>
      <c r="G41" s="110"/>
      <c r="H41" s="111"/>
    </row>
    <row r="42" spans="1:8" ht="37.5" customHeight="1" x14ac:dyDescent="0.2">
      <c r="A42" s="24" t="s">
        <v>198</v>
      </c>
      <c r="B42" s="26" t="s">
        <v>204</v>
      </c>
      <c r="C42" s="32" t="s">
        <v>54</v>
      </c>
      <c r="D42" s="31" t="s">
        <v>196</v>
      </c>
      <c r="E42" s="22" t="s">
        <v>175</v>
      </c>
      <c r="F42" s="24">
        <v>28.2</v>
      </c>
      <c r="G42" s="74">
        <v>0</v>
      </c>
      <c r="H42" s="11">
        <f t="shared" ref="H42:H46" si="3">ROUND((F42*G42),2)</f>
        <v>0</v>
      </c>
    </row>
    <row r="43" spans="1:8" ht="36.950000000000003" customHeight="1" x14ac:dyDescent="0.2">
      <c r="A43" s="24" t="s">
        <v>209</v>
      </c>
      <c r="B43" s="26" t="s">
        <v>205</v>
      </c>
      <c r="C43" s="32" t="s">
        <v>54</v>
      </c>
      <c r="D43" s="32" t="s">
        <v>55</v>
      </c>
      <c r="E43" s="32" t="s">
        <v>31</v>
      </c>
      <c r="F43" s="23">
        <v>47</v>
      </c>
      <c r="G43" s="73">
        <v>0</v>
      </c>
      <c r="H43" s="11">
        <f t="shared" si="3"/>
        <v>0</v>
      </c>
    </row>
    <row r="44" spans="1:8" ht="33.75" customHeight="1" x14ac:dyDescent="0.2">
      <c r="A44" s="24" t="s">
        <v>210</v>
      </c>
      <c r="B44" s="26" t="s">
        <v>206</v>
      </c>
      <c r="C44" s="32" t="s">
        <v>54</v>
      </c>
      <c r="D44" s="32" t="s">
        <v>49</v>
      </c>
      <c r="E44" s="32" t="s">
        <v>50</v>
      </c>
      <c r="F44" s="23">
        <v>4</v>
      </c>
      <c r="G44" s="74">
        <v>0</v>
      </c>
      <c r="H44" s="11">
        <f t="shared" si="3"/>
        <v>0</v>
      </c>
    </row>
    <row r="45" spans="1:8" ht="43.5" customHeight="1" x14ac:dyDescent="0.2">
      <c r="A45" s="24" t="s">
        <v>211</v>
      </c>
      <c r="B45" s="26" t="s">
        <v>207</v>
      </c>
      <c r="C45" s="32" t="s">
        <v>54</v>
      </c>
      <c r="D45" s="37" t="s">
        <v>200</v>
      </c>
      <c r="E45" s="32" t="s">
        <v>31</v>
      </c>
      <c r="F45" s="24" t="s">
        <v>201</v>
      </c>
      <c r="G45" s="73">
        <v>0</v>
      </c>
      <c r="H45" s="11">
        <f t="shared" si="3"/>
        <v>0</v>
      </c>
    </row>
    <row r="46" spans="1:8" ht="48" customHeight="1" x14ac:dyDescent="0.2">
      <c r="A46" s="24" t="s">
        <v>212</v>
      </c>
      <c r="B46" s="26" t="s">
        <v>208</v>
      </c>
      <c r="C46" s="32" t="s">
        <v>54</v>
      </c>
      <c r="D46" s="31" t="s">
        <v>202</v>
      </c>
      <c r="E46" s="22" t="s">
        <v>175</v>
      </c>
      <c r="F46" s="24" t="s">
        <v>203</v>
      </c>
      <c r="G46" s="74">
        <v>0</v>
      </c>
      <c r="H46" s="11">
        <f t="shared" si="3"/>
        <v>0</v>
      </c>
    </row>
    <row r="47" spans="1:8" ht="17.25" customHeight="1" x14ac:dyDescent="0.2">
      <c r="A47" s="68"/>
      <c r="B47" s="28">
        <v>3.3</v>
      </c>
      <c r="C47" s="36"/>
      <c r="D47" s="109" t="s">
        <v>56</v>
      </c>
      <c r="E47" s="110"/>
      <c r="F47" s="110"/>
      <c r="G47" s="110"/>
      <c r="H47" s="111"/>
    </row>
    <row r="48" spans="1:8" ht="11.25" customHeight="1" x14ac:dyDescent="0.2">
      <c r="A48" s="24" t="s">
        <v>213</v>
      </c>
      <c r="B48" s="26" t="s">
        <v>219</v>
      </c>
      <c r="C48" s="32" t="s">
        <v>57</v>
      </c>
      <c r="D48" s="32" t="s">
        <v>58</v>
      </c>
      <c r="E48" s="32" t="s">
        <v>24</v>
      </c>
      <c r="F48" s="33">
        <v>1</v>
      </c>
      <c r="G48" s="73">
        <v>0</v>
      </c>
      <c r="H48" s="11">
        <f t="shared" ref="H48:H53" si="4">ROUND((F48*G48),2)</f>
        <v>0</v>
      </c>
    </row>
    <row r="49" spans="1:8" ht="17.25" customHeight="1" x14ac:dyDescent="0.2">
      <c r="A49" s="24" t="s">
        <v>214</v>
      </c>
      <c r="B49" s="26" t="s">
        <v>220</v>
      </c>
      <c r="C49" s="32" t="s">
        <v>46</v>
      </c>
      <c r="D49" s="32" t="s">
        <v>59</v>
      </c>
      <c r="E49" s="32" t="s">
        <v>24</v>
      </c>
      <c r="F49" s="33">
        <v>1</v>
      </c>
      <c r="G49" s="73">
        <v>0</v>
      </c>
      <c r="H49" s="11">
        <f t="shared" si="4"/>
        <v>0</v>
      </c>
    </row>
    <row r="50" spans="1:8" ht="18.75" customHeight="1" x14ac:dyDescent="0.2">
      <c r="A50" s="24" t="s">
        <v>215</v>
      </c>
      <c r="B50" s="26" t="s">
        <v>221</v>
      </c>
      <c r="C50" s="32" t="s">
        <v>54</v>
      </c>
      <c r="D50" s="32" t="s">
        <v>60</v>
      </c>
      <c r="E50" s="32" t="s">
        <v>24</v>
      </c>
      <c r="F50" s="33">
        <v>1</v>
      </c>
      <c r="G50" s="73">
        <v>0</v>
      </c>
      <c r="H50" s="11">
        <f t="shared" si="4"/>
        <v>0</v>
      </c>
    </row>
    <row r="51" spans="1:8" ht="18.75" customHeight="1" x14ac:dyDescent="0.2">
      <c r="A51" s="24" t="s">
        <v>216</v>
      </c>
      <c r="B51" s="26" t="s">
        <v>222</v>
      </c>
      <c r="C51" s="32" t="s">
        <v>57</v>
      </c>
      <c r="D51" s="32" t="s">
        <v>61</v>
      </c>
      <c r="E51" s="32" t="s">
        <v>24</v>
      </c>
      <c r="F51" s="33">
        <v>1</v>
      </c>
      <c r="G51" s="73">
        <v>0</v>
      </c>
      <c r="H51" s="11">
        <f t="shared" si="4"/>
        <v>0</v>
      </c>
    </row>
    <row r="52" spans="1:8" ht="17.25" customHeight="1" x14ac:dyDescent="0.2">
      <c r="A52" s="24" t="s">
        <v>217</v>
      </c>
      <c r="B52" s="26" t="s">
        <v>223</v>
      </c>
      <c r="C52" s="32" t="s">
        <v>57</v>
      </c>
      <c r="D52" s="32" t="s">
        <v>62</v>
      </c>
      <c r="E52" s="32" t="s">
        <v>24</v>
      </c>
      <c r="F52" s="33">
        <v>1</v>
      </c>
      <c r="G52" s="73">
        <v>0</v>
      </c>
      <c r="H52" s="11">
        <f t="shared" si="4"/>
        <v>0</v>
      </c>
    </row>
    <row r="53" spans="1:8" ht="60.75" customHeight="1" x14ac:dyDescent="0.2">
      <c r="A53" s="24" t="s">
        <v>218</v>
      </c>
      <c r="B53" s="26" t="s">
        <v>224</v>
      </c>
      <c r="C53" s="32" t="s">
        <v>57</v>
      </c>
      <c r="D53" s="30" t="s">
        <v>63</v>
      </c>
      <c r="E53" s="32" t="s">
        <v>24</v>
      </c>
      <c r="F53" s="33">
        <v>1</v>
      </c>
      <c r="G53" s="73">
        <v>0</v>
      </c>
      <c r="H53" s="11">
        <f t="shared" si="4"/>
        <v>0</v>
      </c>
    </row>
    <row r="54" spans="1:8" ht="11.25" customHeight="1" x14ac:dyDescent="0.2">
      <c r="A54" s="69"/>
      <c r="B54" s="29">
        <v>4</v>
      </c>
      <c r="C54" s="39"/>
      <c r="D54" s="106" t="s">
        <v>64</v>
      </c>
      <c r="E54" s="107"/>
      <c r="F54" s="107"/>
      <c r="G54" s="107"/>
      <c r="H54" s="108"/>
    </row>
    <row r="55" spans="1:8" ht="27.95" customHeight="1" x14ac:dyDescent="0.2">
      <c r="A55" s="23" t="s">
        <v>232</v>
      </c>
      <c r="B55" s="18" t="s">
        <v>227</v>
      </c>
      <c r="C55" s="32" t="s">
        <v>65</v>
      </c>
      <c r="D55" s="30" t="s">
        <v>66</v>
      </c>
      <c r="E55" s="22" t="s">
        <v>175</v>
      </c>
      <c r="F55" s="40" t="s">
        <v>67</v>
      </c>
      <c r="G55" s="73">
        <v>0</v>
      </c>
      <c r="H55" s="11">
        <f t="shared" ref="H55:H63" si="5">ROUND((F55*G55),2)</f>
        <v>0</v>
      </c>
    </row>
    <row r="56" spans="1:8" ht="36.75" customHeight="1" x14ac:dyDescent="0.2">
      <c r="A56" s="23" t="s">
        <v>233</v>
      </c>
      <c r="B56" s="18" t="s">
        <v>228</v>
      </c>
      <c r="C56" s="32" t="s">
        <v>65</v>
      </c>
      <c r="D56" s="31" t="s">
        <v>225</v>
      </c>
      <c r="E56" s="22" t="s">
        <v>175</v>
      </c>
      <c r="F56" s="24" t="s">
        <v>226</v>
      </c>
      <c r="G56" s="74">
        <v>0</v>
      </c>
      <c r="H56" s="11">
        <f t="shared" si="5"/>
        <v>0</v>
      </c>
    </row>
    <row r="57" spans="1:8" ht="36.75" customHeight="1" x14ac:dyDescent="0.2">
      <c r="A57" s="23" t="s">
        <v>234</v>
      </c>
      <c r="B57" s="18" t="s">
        <v>229</v>
      </c>
      <c r="C57" s="32" t="s">
        <v>65</v>
      </c>
      <c r="D57" s="30" t="s">
        <v>68</v>
      </c>
      <c r="E57" s="32" t="s">
        <v>50</v>
      </c>
      <c r="F57" s="23">
        <v>2</v>
      </c>
      <c r="G57" s="73">
        <v>0</v>
      </c>
      <c r="H57" s="11">
        <f t="shared" si="5"/>
        <v>0</v>
      </c>
    </row>
    <row r="58" spans="1:8" ht="37.5" customHeight="1" x14ac:dyDescent="0.2">
      <c r="A58" s="23" t="s">
        <v>235</v>
      </c>
      <c r="B58" s="18" t="s">
        <v>230</v>
      </c>
      <c r="C58" s="32" t="s">
        <v>65</v>
      </c>
      <c r="D58" s="31" t="s">
        <v>237</v>
      </c>
      <c r="E58" s="22" t="s">
        <v>175</v>
      </c>
      <c r="F58" s="24" t="s">
        <v>238</v>
      </c>
      <c r="G58" s="74">
        <v>0</v>
      </c>
      <c r="H58" s="11">
        <f t="shared" si="5"/>
        <v>0</v>
      </c>
    </row>
    <row r="59" spans="1:8" ht="35.25" customHeight="1" x14ac:dyDescent="0.2">
      <c r="A59" s="23" t="s">
        <v>236</v>
      </c>
      <c r="B59" s="18" t="s">
        <v>231</v>
      </c>
      <c r="C59" s="32" t="s">
        <v>65</v>
      </c>
      <c r="D59" s="30" t="s">
        <v>69</v>
      </c>
      <c r="E59" s="32" t="s">
        <v>31</v>
      </c>
      <c r="F59" s="23">
        <v>5</v>
      </c>
      <c r="G59" s="73">
        <v>0</v>
      </c>
      <c r="H59" s="11">
        <f t="shared" si="5"/>
        <v>0</v>
      </c>
    </row>
    <row r="60" spans="1:8" ht="51" customHeight="1" x14ac:dyDescent="0.2">
      <c r="A60" s="23" t="s">
        <v>251</v>
      </c>
      <c r="B60" s="18" t="s">
        <v>241</v>
      </c>
      <c r="C60" s="32" t="s">
        <v>65</v>
      </c>
      <c r="D60" s="37" t="s">
        <v>239</v>
      </c>
      <c r="E60" s="22" t="s">
        <v>175</v>
      </c>
      <c r="F60" s="24" t="s">
        <v>240</v>
      </c>
      <c r="G60" s="74">
        <v>0</v>
      </c>
      <c r="H60" s="11">
        <f t="shared" si="5"/>
        <v>0</v>
      </c>
    </row>
    <row r="61" spans="1:8" ht="38.25" customHeight="1" x14ac:dyDescent="0.2">
      <c r="A61" s="23" t="s">
        <v>252</v>
      </c>
      <c r="B61" s="18" t="s">
        <v>242</v>
      </c>
      <c r="C61" s="32" t="s">
        <v>65</v>
      </c>
      <c r="D61" s="37" t="s">
        <v>245</v>
      </c>
      <c r="E61" s="32" t="s">
        <v>31</v>
      </c>
      <c r="F61" s="24" t="s">
        <v>246</v>
      </c>
      <c r="G61" s="74">
        <v>0</v>
      </c>
      <c r="H61" s="11">
        <f t="shared" si="5"/>
        <v>0</v>
      </c>
    </row>
    <row r="62" spans="1:8" ht="30" customHeight="1" x14ac:dyDescent="0.2">
      <c r="A62" s="23" t="s">
        <v>253</v>
      </c>
      <c r="B62" s="18" t="s">
        <v>243</v>
      </c>
      <c r="C62" s="32" t="s">
        <v>65</v>
      </c>
      <c r="D62" s="32" t="s">
        <v>52</v>
      </c>
      <c r="E62" s="22" t="s">
        <v>175</v>
      </c>
      <c r="F62" s="40" t="s">
        <v>70</v>
      </c>
      <c r="G62" s="73">
        <v>0</v>
      </c>
      <c r="H62" s="11">
        <f t="shared" si="5"/>
        <v>0</v>
      </c>
    </row>
    <row r="63" spans="1:8" ht="51" customHeight="1" x14ac:dyDescent="0.2">
      <c r="A63" s="23" t="s">
        <v>254</v>
      </c>
      <c r="B63" s="18" t="s">
        <v>244</v>
      </c>
      <c r="C63" s="32" t="s">
        <v>65</v>
      </c>
      <c r="D63" s="37" t="s">
        <v>248</v>
      </c>
      <c r="E63" s="22" t="s">
        <v>175</v>
      </c>
      <c r="F63" s="24" t="s">
        <v>247</v>
      </c>
      <c r="G63" s="74">
        <v>0</v>
      </c>
      <c r="H63" s="11">
        <f t="shared" si="5"/>
        <v>0</v>
      </c>
    </row>
    <row r="64" spans="1:8" ht="15.75" customHeight="1" x14ac:dyDescent="0.2">
      <c r="A64" s="69"/>
      <c r="B64" s="29">
        <v>5</v>
      </c>
      <c r="C64" s="39"/>
      <c r="D64" s="106" t="s">
        <v>71</v>
      </c>
      <c r="E64" s="107"/>
      <c r="F64" s="107"/>
      <c r="G64" s="107"/>
      <c r="H64" s="108"/>
    </row>
    <row r="65" spans="1:8" ht="37.5" customHeight="1" x14ac:dyDescent="0.2">
      <c r="A65" s="23" t="s">
        <v>255</v>
      </c>
      <c r="B65" s="18" t="s">
        <v>249</v>
      </c>
      <c r="C65" s="32" t="s">
        <v>72</v>
      </c>
      <c r="D65" s="30" t="s">
        <v>73</v>
      </c>
      <c r="E65" s="22" t="s">
        <v>175</v>
      </c>
      <c r="F65" s="34" t="s">
        <v>74</v>
      </c>
      <c r="G65" s="73">
        <v>0</v>
      </c>
      <c r="H65" s="11">
        <f t="shared" ref="H65:H66" si="6">ROUND((F65*G65),2)</f>
        <v>0</v>
      </c>
    </row>
    <row r="66" spans="1:8" ht="17.25" customHeight="1" x14ac:dyDescent="0.2">
      <c r="A66" s="23" t="s">
        <v>256</v>
      </c>
      <c r="B66" s="18" t="s">
        <v>250</v>
      </c>
      <c r="C66" s="32" t="s">
        <v>72</v>
      </c>
      <c r="D66" s="32" t="s">
        <v>75</v>
      </c>
      <c r="E66" s="22" t="s">
        <v>175</v>
      </c>
      <c r="F66" s="35">
        <v>100</v>
      </c>
      <c r="G66" s="74">
        <v>0</v>
      </c>
      <c r="H66" s="11">
        <f t="shared" si="6"/>
        <v>0</v>
      </c>
    </row>
    <row r="67" spans="1:8" ht="15" customHeight="1" x14ac:dyDescent="0.2">
      <c r="A67" s="69"/>
      <c r="B67" s="29">
        <v>6</v>
      </c>
      <c r="C67" s="39"/>
      <c r="D67" s="106" t="s">
        <v>76</v>
      </c>
      <c r="E67" s="107"/>
      <c r="F67" s="107"/>
      <c r="G67" s="107"/>
      <c r="H67" s="108"/>
    </row>
    <row r="68" spans="1:8" ht="11.25" customHeight="1" x14ac:dyDescent="0.2">
      <c r="A68" s="23" t="s">
        <v>257</v>
      </c>
      <c r="B68" s="18" t="s">
        <v>260</v>
      </c>
      <c r="C68" s="32" t="s">
        <v>77</v>
      </c>
      <c r="D68" s="32" t="s">
        <v>78</v>
      </c>
      <c r="E68" s="32" t="s">
        <v>31</v>
      </c>
      <c r="F68" s="40" t="s">
        <v>79</v>
      </c>
      <c r="G68" s="74">
        <v>0</v>
      </c>
      <c r="H68" s="11">
        <f t="shared" ref="H68:H70" si="7">ROUND((F68*G68),2)</f>
        <v>0</v>
      </c>
    </row>
    <row r="69" spans="1:8" ht="39.75" customHeight="1" x14ac:dyDescent="0.2">
      <c r="A69" s="23" t="s">
        <v>258</v>
      </c>
      <c r="B69" s="18" t="s">
        <v>261</v>
      </c>
      <c r="C69" s="32" t="s">
        <v>77</v>
      </c>
      <c r="D69" s="32" t="s">
        <v>80</v>
      </c>
      <c r="E69" s="32" t="s">
        <v>31</v>
      </c>
      <c r="F69" s="40" t="s">
        <v>81</v>
      </c>
      <c r="G69" s="74">
        <v>0</v>
      </c>
      <c r="H69" s="11">
        <f t="shared" si="7"/>
        <v>0</v>
      </c>
    </row>
    <row r="70" spans="1:8" ht="36" customHeight="1" x14ac:dyDescent="0.2">
      <c r="A70" s="23" t="s">
        <v>259</v>
      </c>
      <c r="B70" s="18" t="s">
        <v>262</v>
      </c>
      <c r="C70" s="32" t="s">
        <v>82</v>
      </c>
      <c r="D70" s="32" t="s">
        <v>83</v>
      </c>
      <c r="E70" s="32" t="s">
        <v>31</v>
      </c>
      <c r="F70" s="40" t="s">
        <v>84</v>
      </c>
      <c r="G70" s="74">
        <v>0</v>
      </c>
      <c r="H70" s="11">
        <f t="shared" si="7"/>
        <v>0</v>
      </c>
    </row>
    <row r="71" spans="1:8" ht="15.75" customHeight="1" x14ac:dyDescent="0.2">
      <c r="A71" s="69"/>
      <c r="B71" s="29">
        <v>7</v>
      </c>
      <c r="C71" s="39"/>
      <c r="D71" s="106" t="s">
        <v>85</v>
      </c>
      <c r="E71" s="107"/>
      <c r="F71" s="107"/>
      <c r="G71" s="107"/>
      <c r="H71" s="108"/>
    </row>
    <row r="72" spans="1:8" ht="51" customHeight="1" x14ac:dyDescent="0.2">
      <c r="A72" s="23" t="s">
        <v>263</v>
      </c>
      <c r="B72" s="18" t="s">
        <v>266</v>
      </c>
      <c r="C72" s="32" t="s">
        <v>86</v>
      </c>
      <c r="D72" s="30" t="s">
        <v>87</v>
      </c>
      <c r="E72" s="32" t="s">
        <v>31</v>
      </c>
      <c r="F72" s="40" t="s">
        <v>88</v>
      </c>
      <c r="G72" s="74">
        <v>0</v>
      </c>
      <c r="H72" s="11">
        <f>ROUND((F72*G72),2)</f>
        <v>0</v>
      </c>
    </row>
    <row r="73" spans="1:8" ht="11.25" customHeight="1" x14ac:dyDescent="0.2">
      <c r="A73" s="69"/>
      <c r="B73" s="29">
        <v>8</v>
      </c>
      <c r="C73" s="39"/>
      <c r="D73" s="106" t="s">
        <v>89</v>
      </c>
      <c r="E73" s="107"/>
      <c r="F73" s="107"/>
      <c r="G73" s="107"/>
      <c r="H73" s="108"/>
    </row>
    <row r="74" spans="1:8" ht="24.75" customHeight="1" x14ac:dyDescent="0.2">
      <c r="A74" s="23" t="s">
        <v>264</v>
      </c>
      <c r="B74" s="18" t="s">
        <v>267</v>
      </c>
      <c r="C74" s="32" t="s">
        <v>90</v>
      </c>
      <c r="D74" s="30" t="s">
        <v>91</v>
      </c>
      <c r="E74" s="32" t="s">
        <v>31</v>
      </c>
      <c r="F74" s="34" t="s">
        <v>92</v>
      </c>
      <c r="G74" s="73">
        <v>0</v>
      </c>
      <c r="H74" s="11">
        <f t="shared" ref="H74:H75" si="8">ROUND((F74*G74),2)</f>
        <v>0</v>
      </c>
    </row>
    <row r="75" spans="1:8" ht="18.75" customHeight="1" x14ac:dyDescent="0.2">
      <c r="A75" s="23" t="s">
        <v>265</v>
      </c>
      <c r="B75" s="18" t="s">
        <v>268</v>
      </c>
      <c r="C75" s="32" t="s">
        <v>90</v>
      </c>
      <c r="D75" s="32" t="s">
        <v>93</v>
      </c>
      <c r="E75" s="32" t="s">
        <v>50</v>
      </c>
      <c r="F75" s="33">
        <v>4</v>
      </c>
      <c r="G75" s="73">
        <v>0</v>
      </c>
      <c r="H75" s="11">
        <f t="shared" si="8"/>
        <v>0</v>
      </c>
    </row>
    <row r="76" spans="1:8" ht="11.25" customHeight="1" x14ac:dyDescent="0.2">
      <c r="A76" s="69"/>
      <c r="B76" s="29">
        <v>9</v>
      </c>
      <c r="C76" s="39"/>
      <c r="D76" s="106" t="s">
        <v>94</v>
      </c>
      <c r="E76" s="107"/>
      <c r="F76" s="107"/>
      <c r="G76" s="107"/>
      <c r="H76" s="108"/>
    </row>
    <row r="77" spans="1:8" ht="27" customHeight="1" x14ac:dyDescent="0.2">
      <c r="A77" s="23" t="s">
        <v>201</v>
      </c>
      <c r="B77" s="18" t="s">
        <v>271</v>
      </c>
      <c r="C77" s="32" t="s">
        <v>95</v>
      </c>
      <c r="D77" s="32" t="s">
        <v>96</v>
      </c>
      <c r="E77" s="22" t="s">
        <v>174</v>
      </c>
      <c r="F77" s="40" t="s">
        <v>97</v>
      </c>
      <c r="G77" s="73">
        <v>0</v>
      </c>
      <c r="H77" s="11">
        <f t="shared" ref="H77:H89" si="9">ROUND((F77*G77),2)</f>
        <v>0</v>
      </c>
    </row>
    <row r="78" spans="1:8" ht="28.5" customHeight="1" x14ac:dyDescent="0.2">
      <c r="A78" s="23" t="s">
        <v>269</v>
      </c>
      <c r="B78" s="18" t="s">
        <v>272</v>
      </c>
      <c r="C78" s="32" t="s">
        <v>98</v>
      </c>
      <c r="D78" s="32" t="s">
        <v>99</v>
      </c>
      <c r="E78" s="22" t="s">
        <v>174</v>
      </c>
      <c r="F78" s="23">
        <v>100</v>
      </c>
      <c r="G78" s="74">
        <v>0</v>
      </c>
      <c r="H78" s="11">
        <f t="shared" si="9"/>
        <v>0</v>
      </c>
    </row>
    <row r="79" spans="1:8" ht="45" customHeight="1" x14ac:dyDescent="0.2">
      <c r="A79" s="23" t="s">
        <v>270</v>
      </c>
      <c r="B79" s="18" t="s">
        <v>273</v>
      </c>
      <c r="C79" s="32" t="s">
        <v>100</v>
      </c>
      <c r="D79" s="30" t="s">
        <v>101</v>
      </c>
      <c r="E79" s="22" t="s">
        <v>174</v>
      </c>
      <c r="F79" s="40" t="s">
        <v>102</v>
      </c>
      <c r="G79" s="73">
        <v>0</v>
      </c>
      <c r="H79" s="11">
        <f t="shared" si="9"/>
        <v>0</v>
      </c>
    </row>
    <row r="80" spans="1:8" ht="39.75" customHeight="1" x14ac:dyDescent="0.2">
      <c r="A80" s="23" t="s">
        <v>277</v>
      </c>
      <c r="B80" s="18" t="s">
        <v>276</v>
      </c>
      <c r="C80" s="32" t="s">
        <v>103</v>
      </c>
      <c r="D80" s="37" t="s">
        <v>275</v>
      </c>
      <c r="E80" s="22" t="s">
        <v>174</v>
      </c>
      <c r="F80" s="24" t="s">
        <v>274</v>
      </c>
      <c r="G80" s="73">
        <v>0</v>
      </c>
      <c r="H80" s="11">
        <f t="shared" si="9"/>
        <v>0</v>
      </c>
    </row>
    <row r="81" spans="1:8" ht="45" customHeight="1" x14ac:dyDescent="0.2">
      <c r="A81" s="23" t="s">
        <v>278</v>
      </c>
      <c r="B81" s="18" t="s">
        <v>279</v>
      </c>
      <c r="C81" s="32" t="s">
        <v>104</v>
      </c>
      <c r="D81" s="32" t="s">
        <v>105</v>
      </c>
      <c r="E81" s="22" t="s">
        <v>174</v>
      </c>
      <c r="F81" s="24" t="s">
        <v>274</v>
      </c>
      <c r="G81" s="73">
        <v>0</v>
      </c>
      <c r="H81" s="11">
        <f t="shared" si="9"/>
        <v>0</v>
      </c>
    </row>
    <row r="82" spans="1:8" ht="38.25" customHeight="1" x14ac:dyDescent="0.2">
      <c r="A82" s="23" t="s">
        <v>280</v>
      </c>
      <c r="B82" s="18" t="s">
        <v>283</v>
      </c>
      <c r="C82" s="32" t="s">
        <v>104</v>
      </c>
      <c r="D82" s="32" t="s">
        <v>106</v>
      </c>
      <c r="E82" s="22" t="s">
        <v>174</v>
      </c>
      <c r="F82" s="24" t="s">
        <v>274</v>
      </c>
      <c r="G82" s="73">
        <v>0</v>
      </c>
      <c r="H82" s="11">
        <f t="shared" si="9"/>
        <v>0</v>
      </c>
    </row>
    <row r="83" spans="1:8" ht="39" customHeight="1" x14ac:dyDescent="0.2">
      <c r="A83" s="23" t="s">
        <v>281</v>
      </c>
      <c r="B83" s="18" t="s">
        <v>284</v>
      </c>
      <c r="C83" s="32" t="s">
        <v>107</v>
      </c>
      <c r="D83" s="30" t="s">
        <v>108</v>
      </c>
      <c r="E83" s="22" t="s">
        <v>174</v>
      </c>
      <c r="F83" s="24" t="s">
        <v>274</v>
      </c>
      <c r="G83" s="73">
        <v>0</v>
      </c>
      <c r="H83" s="11">
        <f t="shared" si="9"/>
        <v>0</v>
      </c>
    </row>
    <row r="84" spans="1:8" ht="27.75" customHeight="1" x14ac:dyDescent="0.2">
      <c r="A84" s="23" t="s">
        <v>282</v>
      </c>
      <c r="B84" s="18" t="s">
        <v>285</v>
      </c>
      <c r="C84" s="32" t="s">
        <v>109</v>
      </c>
      <c r="D84" s="32" t="s">
        <v>110</v>
      </c>
      <c r="E84" s="22" t="s">
        <v>174</v>
      </c>
      <c r="F84" s="40" t="s">
        <v>111</v>
      </c>
      <c r="G84" s="73">
        <v>0</v>
      </c>
      <c r="H84" s="11">
        <f t="shared" si="9"/>
        <v>0</v>
      </c>
    </row>
    <row r="85" spans="1:8" ht="38.25" customHeight="1" x14ac:dyDescent="0.2">
      <c r="A85" s="23" t="s">
        <v>286</v>
      </c>
      <c r="B85" s="18">
        <v>9.9</v>
      </c>
      <c r="C85" s="32" t="s">
        <v>107</v>
      </c>
      <c r="D85" s="30" t="s">
        <v>112</v>
      </c>
      <c r="E85" s="22" t="s">
        <v>174</v>
      </c>
      <c r="F85" s="24" t="s">
        <v>287</v>
      </c>
      <c r="G85" s="73">
        <v>0</v>
      </c>
      <c r="H85" s="11">
        <f t="shared" si="9"/>
        <v>0</v>
      </c>
    </row>
    <row r="86" spans="1:8" ht="25.5" customHeight="1" x14ac:dyDescent="0.2">
      <c r="A86" s="24" t="s">
        <v>288</v>
      </c>
      <c r="B86" s="26" t="s">
        <v>292</v>
      </c>
      <c r="C86" s="32" t="s">
        <v>113</v>
      </c>
      <c r="D86" s="32" t="s">
        <v>114</v>
      </c>
      <c r="E86" s="22" t="s">
        <v>174</v>
      </c>
      <c r="F86" s="40" t="s">
        <v>115</v>
      </c>
      <c r="G86" s="73">
        <v>0</v>
      </c>
      <c r="H86" s="11">
        <f t="shared" si="9"/>
        <v>0</v>
      </c>
    </row>
    <row r="87" spans="1:8" ht="40.5" customHeight="1" x14ac:dyDescent="0.2">
      <c r="A87" s="24" t="s">
        <v>289</v>
      </c>
      <c r="B87" s="26" t="s">
        <v>293</v>
      </c>
      <c r="C87" s="32" t="s">
        <v>107</v>
      </c>
      <c r="D87" s="30" t="s">
        <v>116</v>
      </c>
      <c r="E87" s="22" t="s">
        <v>174</v>
      </c>
      <c r="F87" s="40" t="s">
        <v>115</v>
      </c>
      <c r="G87" s="73">
        <v>0</v>
      </c>
      <c r="H87" s="11">
        <f t="shared" si="9"/>
        <v>0</v>
      </c>
    </row>
    <row r="88" spans="1:8" ht="27.95" customHeight="1" x14ac:dyDescent="0.2">
      <c r="A88" s="24" t="s">
        <v>290</v>
      </c>
      <c r="B88" s="26" t="s">
        <v>294</v>
      </c>
      <c r="C88" s="32" t="s">
        <v>117</v>
      </c>
      <c r="D88" s="32" t="s">
        <v>118</v>
      </c>
      <c r="E88" s="22" t="s">
        <v>174</v>
      </c>
      <c r="F88" s="23">
        <v>1070</v>
      </c>
      <c r="G88" s="73">
        <v>0</v>
      </c>
      <c r="H88" s="11">
        <f t="shared" si="9"/>
        <v>0</v>
      </c>
    </row>
    <row r="89" spans="1:8" ht="71.25" customHeight="1" x14ac:dyDescent="0.2">
      <c r="A89" s="24" t="s">
        <v>291</v>
      </c>
      <c r="B89" s="26" t="s">
        <v>295</v>
      </c>
      <c r="C89" s="32" t="s">
        <v>119</v>
      </c>
      <c r="D89" s="37" t="s">
        <v>296</v>
      </c>
      <c r="E89" s="22" t="s">
        <v>174</v>
      </c>
      <c r="F89" s="24" t="s">
        <v>297</v>
      </c>
      <c r="G89" s="74">
        <v>0</v>
      </c>
      <c r="H89" s="11">
        <f t="shared" si="9"/>
        <v>0</v>
      </c>
    </row>
    <row r="90" spans="1:8" ht="18.75" customHeight="1" x14ac:dyDescent="0.2">
      <c r="A90" s="69"/>
      <c r="B90" s="41">
        <v>10</v>
      </c>
      <c r="C90" s="39"/>
      <c r="D90" s="106" t="s">
        <v>120</v>
      </c>
      <c r="E90" s="107"/>
      <c r="F90" s="107"/>
      <c r="G90" s="107"/>
      <c r="H90" s="108"/>
    </row>
    <row r="91" spans="1:8" ht="28.5" customHeight="1" x14ac:dyDescent="0.2">
      <c r="A91" s="24" t="s">
        <v>298</v>
      </c>
      <c r="B91" s="26" t="s">
        <v>304</v>
      </c>
      <c r="C91" s="32" t="s">
        <v>95</v>
      </c>
      <c r="D91" s="32" t="s">
        <v>96</v>
      </c>
      <c r="E91" s="22" t="s">
        <v>174</v>
      </c>
      <c r="F91" s="24" t="s">
        <v>308</v>
      </c>
      <c r="G91" s="74">
        <v>0</v>
      </c>
      <c r="H91" s="11">
        <f t="shared" ref="H91:H95" si="10">ROUND((F91*G91),2)</f>
        <v>0</v>
      </c>
    </row>
    <row r="92" spans="1:8" ht="33.75" customHeight="1" x14ac:dyDescent="0.2">
      <c r="A92" s="24" t="s">
        <v>299</v>
      </c>
      <c r="B92" s="26" t="s">
        <v>303</v>
      </c>
      <c r="C92" s="32" t="s">
        <v>103</v>
      </c>
      <c r="D92" s="32" t="s">
        <v>121</v>
      </c>
      <c r="E92" s="22" t="s">
        <v>174</v>
      </c>
      <c r="F92" s="24" t="s">
        <v>308</v>
      </c>
      <c r="G92" s="73">
        <v>0</v>
      </c>
      <c r="H92" s="11">
        <f t="shared" si="10"/>
        <v>0</v>
      </c>
    </row>
    <row r="93" spans="1:8" ht="33.75" customHeight="1" x14ac:dyDescent="0.2">
      <c r="A93" s="24" t="s">
        <v>300</v>
      </c>
      <c r="B93" s="26" t="s">
        <v>305</v>
      </c>
      <c r="C93" s="32" t="s">
        <v>104</v>
      </c>
      <c r="D93" s="32" t="s">
        <v>122</v>
      </c>
      <c r="E93" s="22" t="s">
        <v>174</v>
      </c>
      <c r="F93" s="24" t="s">
        <v>308</v>
      </c>
      <c r="G93" s="73">
        <v>0</v>
      </c>
      <c r="H93" s="11">
        <f t="shared" si="10"/>
        <v>0</v>
      </c>
    </row>
    <row r="94" spans="1:8" ht="27.95" customHeight="1" x14ac:dyDescent="0.2">
      <c r="A94" s="24" t="s">
        <v>301</v>
      </c>
      <c r="B94" s="26" t="s">
        <v>306</v>
      </c>
      <c r="C94" s="32" t="s">
        <v>123</v>
      </c>
      <c r="D94" s="30" t="s">
        <v>124</v>
      </c>
      <c r="E94" s="22" t="s">
        <v>174</v>
      </c>
      <c r="F94" s="40" t="s">
        <v>125</v>
      </c>
      <c r="G94" s="73">
        <v>0</v>
      </c>
      <c r="H94" s="11">
        <f t="shared" si="10"/>
        <v>0</v>
      </c>
    </row>
    <row r="95" spans="1:8" ht="59.25" customHeight="1" x14ac:dyDescent="0.2">
      <c r="A95" s="24" t="s">
        <v>302</v>
      </c>
      <c r="B95" s="26" t="s">
        <v>307</v>
      </c>
      <c r="C95" s="32" t="s">
        <v>123</v>
      </c>
      <c r="D95" s="31" t="s">
        <v>309</v>
      </c>
      <c r="E95" s="22" t="s">
        <v>174</v>
      </c>
      <c r="F95" s="24" t="s">
        <v>310</v>
      </c>
      <c r="G95" s="74">
        <v>0</v>
      </c>
      <c r="H95" s="11">
        <f t="shared" si="10"/>
        <v>0</v>
      </c>
    </row>
    <row r="96" spans="1:8" ht="17.25" customHeight="1" x14ac:dyDescent="0.2">
      <c r="A96" s="69"/>
      <c r="B96" s="41">
        <v>11</v>
      </c>
      <c r="C96" s="39"/>
      <c r="D96" s="106" t="s">
        <v>126</v>
      </c>
      <c r="E96" s="107"/>
      <c r="F96" s="107"/>
      <c r="G96" s="107"/>
      <c r="H96" s="108"/>
    </row>
    <row r="97" spans="1:9" ht="31.5" customHeight="1" x14ac:dyDescent="0.2">
      <c r="A97" s="24" t="s">
        <v>311</v>
      </c>
      <c r="B97" s="26" t="s">
        <v>315</v>
      </c>
      <c r="C97" s="32" t="s">
        <v>95</v>
      </c>
      <c r="D97" s="32" t="s">
        <v>96</v>
      </c>
      <c r="E97" s="22" t="s">
        <v>174</v>
      </c>
      <c r="F97" s="24" t="s">
        <v>314</v>
      </c>
      <c r="G97" s="74">
        <v>0</v>
      </c>
      <c r="H97" s="11">
        <f t="shared" ref="H97:H101" si="11">ROUND((F97*G97),2)</f>
        <v>0</v>
      </c>
    </row>
    <row r="98" spans="1:9" ht="27" customHeight="1" x14ac:dyDescent="0.2">
      <c r="A98" s="24" t="s">
        <v>312</v>
      </c>
      <c r="B98" s="26" t="s">
        <v>316</v>
      </c>
      <c r="C98" s="32" t="s">
        <v>103</v>
      </c>
      <c r="D98" s="30" t="s">
        <v>127</v>
      </c>
      <c r="E98" s="22" t="s">
        <v>174</v>
      </c>
      <c r="F98" s="24" t="s">
        <v>314</v>
      </c>
      <c r="G98" s="73">
        <v>0</v>
      </c>
      <c r="H98" s="11">
        <f t="shared" si="11"/>
        <v>0</v>
      </c>
    </row>
    <row r="99" spans="1:9" ht="38.25" customHeight="1" x14ac:dyDescent="0.2">
      <c r="A99" s="24" t="s">
        <v>313</v>
      </c>
      <c r="B99" s="26" t="s">
        <v>317</v>
      </c>
      <c r="C99" s="32" t="s">
        <v>104</v>
      </c>
      <c r="D99" s="32" t="s">
        <v>128</v>
      </c>
      <c r="E99" s="22" t="s">
        <v>174</v>
      </c>
      <c r="F99" s="24" t="s">
        <v>314</v>
      </c>
      <c r="G99" s="73">
        <v>0</v>
      </c>
      <c r="H99" s="11">
        <f t="shared" si="11"/>
        <v>0</v>
      </c>
    </row>
    <row r="100" spans="1:9" ht="27" customHeight="1" x14ac:dyDescent="0.2">
      <c r="A100" s="24" t="s">
        <v>314</v>
      </c>
      <c r="B100" s="26" t="s">
        <v>318</v>
      </c>
      <c r="C100" s="32" t="s">
        <v>104</v>
      </c>
      <c r="D100" s="32" t="s">
        <v>129</v>
      </c>
      <c r="E100" s="22" t="s">
        <v>174</v>
      </c>
      <c r="F100" s="24" t="s">
        <v>314</v>
      </c>
      <c r="G100" s="73">
        <v>0</v>
      </c>
      <c r="H100" s="11">
        <f t="shared" si="11"/>
        <v>0</v>
      </c>
    </row>
    <row r="101" spans="1:9" ht="40.5" customHeight="1" x14ac:dyDescent="0.2">
      <c r="A101" s="24" t="s">
        <v>320</v>
      </c>
      <c r="B101" s="26" t="s">
        <v>319</v>
      </c>
      <c r="C101" s="32" t="s">
        <v>123</v>
      </c>
      <c r="D101" s="30" t="s">
        <v>130</v>
      </c>
      <c r="E101" s="22" t="s">
        <v>174</v>
      </c>
      <c r="F101" s="24" t="s">
        <v>314</v>
      </c>
      <c r="G101" s="73">
        <v>0</v>
      </c>
      <c r="H101" s="11">
        <f t="shared" si="11"/>
        <v>0</v>
      </c>
    </row>
    <row r="102" spans="1:9" ht="18" customHeight="1" x14ac:dyDescent="0.2">
      <c r="A102" s="69"/>
      <c r="B102" s="41">
        <v>12</v>
      </c>
      <c r="C102" s="39"/>
      <c r="D102" s="106" t="s">
        <v>131</v>
      </c>
      <c r="E102" s="107"/>
      <c r="F102" s="107"/>
      <c r="G102" s="107"/>
      <c r="H102" s="108"/>
    </row>
    <row r="103" spans="1:9" ht="37.5" customHeight="1" x14ac:dyDescent="0.2">
      <c r="A103" s="24" t="s">
        <v>321</v>
      </c>
      <c r="B103" s="26" t="s">
        <v>322</v>
      </c>
      <c r="C103" s="32" t="s">
        <v>123</v>
      </c>
      <c r="D103" s="32" t="s">
        <v>132</v>
      </c>
      <c r="E103" s="22" t="s">
        <v>174</v>
      </c>
      <c r="F103" s="24" t="s">
        <v>277</v>
      </c>
      <c r="G103" s="74">
        <v>0</v>
      </c>
      <c r="H103" s="11">
        <f>ROUND((F103*G103),2)</f>
        <v>0</v>
      </c>
    </row>
    <row r="104" spans="1:9" ht="15" customHeight="1" x14ac:dyDescent="0.2">
      <c r="A104" s="69"/>
      <c r="B104" s="29">
        <v>13</v>
      </c>
      <c r="C104" s="39"/>
      <c r="D104" s="106" t="s">
        <v>133</v>
      </c>
      <c r="E104" s="107"/>
      <c r="F104" s="107"/>
      <c r="G104" s="107"/>
      <c r="H104" s="108"/>
    </row>
    <row r="105" spans="1:9" ht="27" customHeight="1" x14ac:dyDescent="0.2">
      <c r="A105" s="24" t="s">
        <v>323</v>
      </c>
      <c r="B105" s="26" t="s">
        <v>325</v>
      </c>
      <c r="C105" s="32" t="s">
        <v>95</v>
      </c>
      <c r="D105" s="32" t="s">
        <v>134</v>
      </c>
      <c r="E105" s="22" t="s">
        <v>174</v>
      </c>
      <c r="F105" s="23">
        <v>126</v>
      </c>
      <c r="G105" s="73">
        <v>0</v>
      </c>
      <c r="H105" s="11">
        <f t="shared" ref="H105:H107" si="12">ROUND((F105*G105),2)</f>
        <v>0</v>
      </c>
    </row>
    <row r="106" spans="1:9" ht="45" customHeight="1" x14ac:dyDescent="0.2">
      <c r="A106" s="24" t="s">
        <v>324</v>
      </c>
      <c r="B106" s="26" t="s">
        <v>326</v>
      </c>
      <c r="C106" s="32" t="s">
        <v>135</v>
      </c>
      <c r="D106" s="30" t="s">
        <v>136</v>
      </c>
      <c r="E106" s="22" t="s">
        <v>174</v>
      </c>
      <c r="F106" s="24" t="s">
        <v>327</v>
      </c>
      <c r="G106" s="73">
        <v>0</v>
      </c>
      <c r="H106" s="11">
        <f t="shared" si="12"/>
        <v>0</v>
      </c>
    </row>
    <row r="107" spans="1:9" ht="51" customHeight="1" x14ac:dyDescent="0.2">
      <c r="A107" s="24" t="s">
        <v>328</v>
      </c>
      <c r="B107" s="26" t="s">
        <v>329</v>
      </c>
      <c r="C107" s="32" t="s">
        <v>107</v>
      </c>
      <c r="D107" s="30" t="s">
        <v>137</v>
      </c>
      <c r="E107" s="22" t="s">
        <v>174</v>
      </c>
      <c r="F107" s="24" t="s">
        <v>327</v>
      </c>
      <c r="G107" s="74">
        <v>0</v>
      </c>
      <c r="H107" s="11">
        <f t="shared" si="12"/>
        <v>0</v>
      </c>
    </row>
    <row r="108" spans="1:9" ht="15" customHeight="1" x14ac:dyDescent="0.2">
      <c r="A108" s="69"/>
      <c r="B108" s="29">
        <v>14</v>
      </c>
      <c r="C108" s="39"/>
      <c r="D108" s="129" t="s">
        <v>138</v>
      </c>
      <c r="E108" s="130"/>
      <c r="F108" s="130"/>
      <c r="G108" s="130"/>
      <c r="H108" s="131"/>
    </row>
    <row r="109" spans="1:9" ht="33.75" customHeight="1" x14ac:dyDescent="0.2">
      <c r="A109" s="24" t="s">
        <v>330</v>
      </c>
      <c r="B109" s="26" t="s">
        <v>333</v>
      </c>
      <c r="C109" s="32" t="s">
        <v>139</v>
      </c>
      <c r="D109" s="32" t="s">
        <v>140</v>
      </c>
      <c r="E109" s="32" t="s">
        <v>50</v>
      </c>
      <c r="F109" s="33">
        <v>2</v>
      </c>
      <c r="G109" s="73">
        <v>0</v>
      </c>
      <c r="H109" s="11">
        <f t="shared" ref="H109:H111" si="13">ROUND((F109*G109),2)</f>
        <v>0</v>
      </c>
      <c r="I109" s="3"/>
    </row>
    <row r="110" spans="1:9" ht="42.75" customHeight="1" x14ac:dyDescent="0.2">
      <c r="A110" s="24" t="s">
        <v>331</v>
      </c>
      <c r="B110" s="26" t="s">
        <v>334</v>
      </c>
      <c r="C110" s="32" t="s">
        <v>139</v>
      </c>
      <c r="D110" s="30" t="s">
        <v>141</v>
      </c>
      <c r="E110" s="32" t="s">
        <v>50</v>
      </c>
      <c r="F110" s="33">
        <v>2</v>
      </c>
      <c r="G110" s="73">
        <v>0</v>
      </c>
      <c r="H110" s="11">
        <f t="shared" si="13"/>
        <v>0</v>
      </c>
      <c r="I110" s="1"/>
    </row>
    <row r="111" spans="1:9" ht="38.25" customHeight="1" x14ac:dyDescent="0.2">
      <c r="A111" s="24" t="s">
        <v>332</v>
      </c>
      <c r="B111" s="26" t="s">
        <v>335</v>
      </c>
      <c r="C111" s="32" t="s">
        <v>139</v>
      </c>
      <c r="D111" s="30" t="s">
        <v>142</v>
      </c>
      <c r="E111" s="32" t="s">
        <v>50</v>
      </c>
      <c r="F111" s="33">
        <v>2</v>
      </c>
      <c r="G111" s="73">
        <v>0</v>
      </c>
      <c r="H111" s="11">
        <f t="shared" si="13"/>
        <v>0</v>
      </c>
      <c r="I111" s="2"/>
    </row>
    <row r="112" spans="1:9" ht="16.5" customHeight="1" x14ac:dyDescent="0.2">
      <c r="A112" s="69"/>
      <c r="B112" s="29">
        <v>15</v>
      </c>
      <c r="C112" s="39"/>
      <c r="D112" s="106" t="s">
        <v>143</v>
      </c>
      <c r="E112" s="107"/>
      <c r="F112" s="107"/>
      <c r="G112" s="107"/>
      <c r="H112" s="108"/>
      <c r="I112" s="1"/>
    </row>
    <row r="113" spans="1:9" ht="27" customHeight="1" x14ac:dyDescent="0.2">
      <c r="A113" s="24" t="s">
        <v>336</v>
      </c>
      <c r="B113" s="26" t="s">
        <v>338</v>
      </c>
      <c r="C113" s="32" t="s">
        <v>144</v>
      </c>
      <c r="D113" s="30" t="s">
        <v>145</v>
      </c>
      <c r="E113" s="22" t="s">
        <v>174</v>
      </c>
      <c r="F113" s="35">
        <v>300</v>
      </c>
      <c r="G113" s="73">
        <v>0</v>
      </c>
      <c r="H113" s="11">
        <f t="shared" ref="H113:H114" si="14">ROUND((F113*G113),2)</f>
        <v>0</v>
      </c>
      <c r="I113" s="3"/>
    </row>
    <row r="114" spans="1:9" ht="29.45" customHeight="1" x14ac:dyDescent="0.2">
      <c r="A114" s="24" t="s">
        <v>337</v>
      </c>
      <c r="B114" s="26" t="s">
        <v>339</v>
      </c>
      <c r="C114" s="32" t="s">
        <v>144</v>
      </c>
      <c r="D114" s="32" t="s">
        <v>146</v>
      </c>
      <c r="E114" s="22" t="s">
        <v>174</v>
      </c>
      <c r="F114" s="24" t="s">
        <v>340</v>
      </c>
      <c r="G114" s="73">
        <v>0</v>
      </c>
      <c r="H114" s="11">
        <f t="shared" si="14"/>
        <v>0</v>
      </c>
      <c r="I114" s="3"/>
    </row>
    <row r="115" spans="1:9" ht="11.25" customHeight="1" x14ac:dyDescent="0.2">
      <c r="A115" s="69"/>
      <c r="B115" s="29">
        <v>16</v>
      </c>
      <c r="C115" s="39"/>
      <c r="D115" s="106" t="s">
        <v>147</v>
      </c>
      <c r="E115" s="107"/>
      <c r="F115" s="107"/>
      <c r="G115" s="107"/>
      <c r="H115" s="108"/>
      <c r="I115" s="2"/>
    </row>
    <row r="116" spans="1:9" ht="17.25" customHeight="1" x14ac:dyDescent="0.2">
      <c r="A116" s="70"/>
      <c r="B116" s="43" t="s">
        <v>341</v>
      </c>
      <c r="C116" s="42"/>
      <c r="D116" s="114" t="s">
        <v>148</v>
      </c>
      <c r="E116" s="115"/>
      <c r="F116" s="115"/>
      <c r="G116" s="115"/>
      <c r="H116" s="116"/>
      <c r="I116" s="1"/>
    </row>
    <row r="117" spans="1:9" ht="33.75" customHeight="1" x14ac:dyDescent="0.2">
      <c r="A117" s="24" t="s">
        <v>342</v>
      </c>
      <c r="B117" s="26" t="s">
        <v>344</v>
      </c>
      <c r="C117" s="32" t="s">
        <v>29</v>
      </c>
      <c r="D117" s="31" t="s">
        <v>346</v>
      </c>
      <c r="E117" s="32" t="s">
        <v>50</v>
      </c>
      <c r="F117" s="23">
        <v>10</v>
      </c>
      <c r="G117" s="73">
        <v>0</v>
      </c>
      <c r="H117" s="11">
        <f t="shared" ref="H117:H118" si="15">ROUND((F117*G117),2)</f>
        <v>0</v>
      </c>
      <c r="I117" s="3"/>
    </row>
    <row r="118" spans="1:9" ht="22.5" customHeight="1" x14ac:dyDescent="0.2">
      <c r="A118" s="24" t="s">
        <v>343</v>
      </c>
      <c r="B118" s="26" t="s">
        <v>345</v>
      </c>
      <c r="C118" s="32" t="s">
        <v>29</v>
      </c>
      <c r="D118" s="32" t="s">
        <v>149</v>
      </c>
      <c r="E118" s="32" t="s">
        <v>50</v>
      </c>
      <c r="F118" s="23">
        <v>9</v>
      </c>
      <c r="G118" s="73">
        <v>0</v>
      </c>
      <c r="H118" s="11">
        <f t="shared" si="15"/>
        <v>0</v>
      </c>
      <c r="I118" s="3"/>
    </row>
    <row r="119" spans="1:9" ht="13.5" customHeight="1" x14ac:dyDescent="0.2">
      <c r="A119" s="70"/>
      <c r="B119" s="43" t="s">
        <v>347</v>
      </c>
      <c r="C119" s="42"/>
      <c r="D119" s="109" t="s">
        <v>150</v>
      </c>
      <c r="E119" s="110"/>
      <c r="F119" s="110"/>
      <c r="G119" s="110"/>
      <c r="H119" s="111"/>
      <c r="I119" s="3"/>
    </row>
    <row r="120" spans="1:9" ht="36" customHeight="1" x14ac:dyDescent="0.2">
      <c r="A120" s="24" t="s">
        <v>348</v>
      </c>
      <c r="B120" s="26" t="s">
        <v>352</v>
      </c>
      <c r="C120" s="32" t="s">
        <v>151</v>
      </c>
      <c r="D120" s="32" t="s">
        <v>152</v>
      </c>
      <c r="E120" s="22" t="s">
        <v>174</v>
      </c>
      <c r="F120" s="40" t="s">
        <v>153</v>
      </c>
      <c r="G120" s="73">
        <v>0</v>
      </c>
      <c r="H120" s="11">
        <f>ROUND((F120*G120),2)</f>
        <v>0</v>
      </c>
      <c r="I120" s="1"/>
    </row>
    <row r="121" spans="1:9" ht="11.25" customHeight="1" x14ac:dyDescent="0.2">
      <c r="A121" s="71"/>
      <c r="B121" s="43" t="s">
        <v>356</v>
      </c>
      <c r="C121" s="42"/>
      <c r="D121" s="109" t="s">
        <v>154</v>
      </c>
      <c r="E121" s="110"/>
      <c r="F121" s="110"/>
      <c r="G121" s="110"/>
      <c r="H121" s="111"/>
      <c r="I121" s="3"/>
    </row>
    <row r="122" spans="1:9" ht="22.5" customHeight="1" x14ac:dyDescent="0.2">
      <c r="A122" s="24" t="s">
        <v>349</v>
      </c>
      <c r="B122" s="26" t="s">
        <v>353</v>
      </c>
      <c r="C122" s="32" t="s">
        <v>155</v>
      </c>
      <c r="D122" s="32" t="s">
        <v>156</v>
      </c>
      <c r="E122" s="32" t="s">
        <v>50</v>
      </c>
      <c r="F122" s="23">
        <v>12</v>
      </c>
      <c r="G122" s="73">
        <v>0</v>
      </c>
      <c r="H122" s="11">
        <f t="shared" ref="H122:H123" si="16">ROUND((F122*G122),2)</f>
        <v>0</v>
      </c>
      <c r="I122" s="3"/>
    </row>
    <row r="123" spans="1:9" ht="27" customHeight="1" x14ac:dyDescent="0.2">
      <c r="A123" s="24" t="s">
        <v>350</v>
      </c>
      <c r="B123" s="26" t="s">
        <v>354</v>
      </c>
      <c r="C123" s="32" t="s">
        <v>155</v>
      </c>
      <c r="D123" s="30" t="s">
        <v>157</v>
      </c>
      <c r="E123" s="32" t="s">
        <v>50</v>
      </c>
      <c r="F123" s="40" t="s">
        <v>158</v>
      </c>
      <c r="G123" s="73">
        <v>0</v>
      </c>
      <c r="H123" s="11">
        <f t="shared" si="16"/>
        <v>0</v>
      </c>
      <c r="I123" s="1"/>
    </row>
    <row r="124" spans="1:9" ht="12.75" customHeight="1" x14ac:dyDescent="0.2">
      <c r="A124" s="68"/>
      <c r="B124" s="28">
        <v>17</v>
      </c>
      <c r="C124" s="36"/>
      <c r="D124" s="109" t="s">
        <v>159</v>
      </c>
      <c r="E124" s="110"/>
      <c r="F124" s="110"/>
      <c r="G124" s="110"/>
      <c r="H124" s="111"/>
      <c r="I124" s="3"/>
    </row>
    <row r="125" spans="1:9" ht="14.25" customHeight="1" thickBot="1" x14ac:dyDescent="0.25">
      <c r="A125" s="24" t="s">
        <v>351</v>
      </c>
      <c r="B125" s="26" t="s">
        <v>355</v>
      </c>
      <c r="C125" s="32" t="s">
        <v>26</v>
      </c>
      <c r="D125" s="32" t="s">
        <v>160</v>
      </c>
      <c r="E125" s="32" t="s">
        <v>24</v>
      </c>
      <c r="F125" s="33">
        <v>1</v>
      </c>
      <c r="G125" s="73">
        <v>0</v>
      </c>
      <c r="H125" s="11">
        <f>ROUND((F125*G125),2)</f>
        <v>0</v>
      </c>
      <c r="I125" s="3"/>
    </row>
    <row r="126" spans="1:9" ht="22.5" customHeight="1" thickBot="1" x14ac:dyDescent="0.25">
      <c r="A126" s="117" t="s">
        <v>357</v>
      </c>
      <c r="B126" s="118"/>
      <c r="C126" s="118"/>
      <c r="D126" s="118"/>
      <c r="E126" s="118"/>
      <c r="F126" s="118"/>
      <c r="G126" s="118"/>
      <c r="H126" s="44">
        <f>SUM(H125,H122:H123,H120,H117:H118,H113:H114,H109:H111,H105:H107,H103,H97:H101,H91:H95,H77:H89,H74:H75,H72,H68:H70,H65:H66,H55:H63,H49:H53,H48,H42:H46,H36:H40,H23:H33,H21,H19)</f>
        <v>0</v>
      </c>
    </row>
    <row r="127" spans="1:9" ht="33.75" customHeight="1" thickBot="1" x14ac:dyDescent="0.25">
      <c r="A127" s="117" t="s">
        <v>358</v>
      </c>
      <c r="B127" s="118"/>
      <c r="C127" s="118"/>
      <c r="D127" s="118"/>
      <c r="E127" s="118"/>
      <c r="F127" s="118"/>
      <c r="G127" s="118"/>
      <c r="H127" s="44">
        <f>(H128-H126)</f>
        <v>0</v>
      </c>
    </row>
    <row r="128" spans="1:9" ht="11.25" customHeight="1" thickBot="1" x14ac:dyDescent="0.25">
      <c r="A128" s="117" t="s">
        <v>359</v>
      </c>
      <c r="B128" s="118"/>
      <c r="C128" s="118"/>
      <c r="D128" s="118"/>
      <c r="E128" s="118"/>
      <c r="F128" s="118"/>
      <c r="G128" s="118"/>
      <c r="H128" s="44">
        <f>(H126*1.23)</f>
        <v>0</v>
      </c>
    </row>
    <row r="129" spans="1:11" ht="22.5" customHeight="1" x14ac:dyDescent="0.2">
      <c r="A129" s="119" t="s">
        <v>375</v>
      </c>
      <c r="B129" s="119"/>
      <c r="C129" s="119"/>
      <c r="D129" s="119"/>
      <c r="E129" s="119"/>
      <c r="F129" s="119"/>
      <c r="G129" s="119"/>
      <c r="H129" s="119"/>
    </row>
    <row r="130" spans="1:11" ht="39.75" customHeight="1" x14ac:dyDescent="0.2">
      <c r="A130" s="120"/>
      <c r="B130" s="120"/>
      <c r="C130" s="120"/>
      <c r="D130" s="120"/>
      <c r="E130" s="120"/>
      <c r="F130" s="120"/>
      <c r="G130" s="120"/>
      <c r="H130" s="120"/>
    </row>
    <row r="131" spans="1:11" ht="22.5" customHeight="1" x14ac:dyDescent="0.2">
      <c r="A131" s="3"/>
    </row>
    <row r="132" spans="1:11" ht="55.5" customHeight="1" x14ac:dyDescent="0.2">
      <c r="A132" s="112" t="s">
        <v>360</v>
      </c>
      <c r="B132" s="112"/>
      <c r="C132" s="112"/>
      <c r="D132" s="112"/>
      <c r="E132" s="112"/>
      <c r="F132" s="112"/>
      <c r="G132" s="112"/>
      <c r="H132" s="112"/>
      <c r="I132" s="1"/>
    </row>
    <row r="133" spans="1:11" ht="55.5" customHeight="1" x14ac:dyDescent="0.2">
      <c r="A133" s="113" t="s">
        <v>361</v>
      </c>
      <c r="B133" s="113"/>
      <c r="C133" s="113"/>
      <c r="D133" s="113"/>
      <c r="E133" s="113"/>
      <c r="F133" s="113"/>
      <c r="G133" s="113"/>
      <c r="H133" s="113"/>
      <c r="I133" s="8"/>
      <c r="J133" s="3"/>
      <c r="K133" s="3"/>
    </row>
    <row r="134" spans="1:11" ht="22.5" customHeight="1" x14ac:dyDescent="0.2">
      <c r="I134" s="7"/>
      <c r="J134" s="7"/>
      <c r="K134" s="3"/>
    </row>
    <row r="135" spans="1:11" ht="22.5" customHeight="1" x14ac:dyDescent="0.2">
      <c r="K135" s="7"/>
    </row>
    <row r="136" spans="1:11" ht="22.5" customHeight="1" x14ac:dyDescent="0.2"/>
    <row r="137" spans="1:11" ht="11.25" customHeight="1" x14ac:dyDescent="0.2"/>
    <row r="138" spans="1:11" ht="27.95" customHeight="1" x14ac:dyDescent="0.2"/>
    <row r="139" spans="1:11" ht="30.2" customHeight="1" x14ac:dyDescent="0.2"/>
    <row r="140" spans="1:11" ht="22.5" customHeight="1" x14ac:dyDescent="0.2"/>
  </sheetData>
  <mergeCells count="61">
    <mergeCell ref="D108:H108"/>
    <mergeCell ref="D112:H112"/>
    <mergeCell ref="D102:H102"/>
    <mergeCell ref="D104:H104"/>
    <mergeCell ref="A132:H132"/>
    <mergeCell ref="A133:H133"/>
    <mergeCell ref="D121:H121"/>
    <mergeCell ref="D124:H124"/>
    <mergeCell ref="D115:H115"/>
    <mergeCell ref="D116:H116"/>
    <mergeCell ref="D119:H119"/>
    <mergeCell ref="A126:G126"/>
    <mergeCell ref="A127:G127"/>
    <mergeCell ref="A128:G128"/>
    <mergeCell ref="A129:H130"/>
    <mergeCell ref="D96:H96"/>
    <mergeCell ref="D90:H90"/>
    <mergeCell ref="D73:H73"/>
    <mergeCell ref="D76:H76"/>
    <mergeCell ref="D64:H64"/>
    <mergeCell ref="D67:H67"/>
    <mergeCell ref="D71:H71"/>
    <mergeCell ref="D54:H54"/>
    <mergeCell ref="D47:H47"/>
    <mergeCell ref="D41:H41"/>
    <mergeCell ref="D34:H34"/>
    <mergeCell ref="D35:H35"/>
    <mergeCell ref="D22:H22"/>
    <mergeCell ref="D17:H17"/>
    <mergeCell ref="D18:H18"/>
    <mergeCell ref="D20:H20"/>
    <mergeCell ref="A11:B11"/>
    <mergeCell ref="A12:B12"/>
    <mergeCell ref="C11:H11"/>
    <mergeCell ref="C12:H12"/>
    <mergeCell ref="A14:A15"/>
    <mergeCell ref="B14:B15"/>
    <mergeCell ref="C14:C15"/>
    <mergeCell ref="D14:D15"/>
    <mergeCell ref="E14:E15"/>
    <mergeCell ref="F14:F15"/>
    <mergeCell ref="G14:G15"/>
    <mergeCell ref="H14:H15"/>
    <mergeCell ref="A6:B6"/>
    <mergeCell ref="A7:B7"/>
    <mergeCell ref="A8:B8"/>
    <mergeCell ref="A9:B9"/>
    <mergeCell ref="A10:B10"/>
    <mergeCell ref="C6:H6"/>
    <mergeCell ref="C7:H7"/>
    <mergeCell ref="C8:H8"/>
    <mergeCell ref="C9:H9"/>
    <mergeCell ref="C10:H10"/>
    <mergeCell ref="A3:B3"/>
    <mergeCell ref="A4:B4"/>
    <mergeCell ref="A5:B5"/>
    <mergeCell ref="A2:H2"/>
    <mergeCell ref="A1:H1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TES</vt:lpstr>
      <vt:lpstr>ROBOTY DROGOWE</vt:lpstr>
      <vt:lpstr>Arkusz3</vt:lpstr>
      <vt:lpstr>Arkusz2</vt:lpstr>
      <vt:lpstr>'ROBOTY DROGOWE'!Obszar_wydruku</vt:lpstr>
      <vt:lpstr>TES!Obszar_wydruku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11.05.21</dc:title>
  <dc:creator>Remo</dc:creator>
  <cp:lastModifiedBy>Przemysław Kulawiec</cp:lastModifiedBy>
  <cp:lastPrinted>2021-05-13T08:15:25Z</cp:lastPrinted>
  <dcterms:created xsi:type="dcterms:W3CDTF">2021-05-13T07:03:17Z</dcterms:created>
  <dcterms:modified xsi:type="dcterms:W3CDTF">2021-05-14T06:58:32Z</dcterms:modified>
</cp:coreProperties>
</file>