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pbilko\Desktop\AKTUALNE KOSZTORYSY I PRZEDMIARY_UL. STALMACHA W SKOCZOWIE\"/>
    </mc:Choice>
  </mc:AlternateContent>
  <xr:revisionPtr revIDLastSave="0" documentId="13_ncr:1_{AFD9204E-4575-486A-B89D-713EFBB795D0}" xr6:coauthVersionLast="45" xr6:coauthVersionMax="45" xr10:uidLastSave="{00000000-0000-0000-0000-000000000000}"/>
  <bookViews>
    <workbookView xWindow="-21720" yWindow="-105" windowWidth="21840" windowHeight="13140" xr2:uid="{00000000-000D-0000-FFFF-FFFF00000000}"/>
  </bookViews>
  <sheets>
    <sheet name="TES" sheetId="4" r:id="rId1"/>
    <sheet name="branża drogowa" sheetId="5" r:id="rId2"/>
    <sheet name="branża sanitarna - KS" sheetId="6" r:id="rId3"/>
    <sheet name="branża sanitarna - WODOCIĄG" sheetId="8" r:id="rId4"/>
    <sheet name="branża teletechniczna" sheetId="11" r:id="rId5"/>
  </sheets>
  <definedNames>
    <definedName name="_xlnm.Print_Area" localSheetId="1">'branża drogowa'!$A$1:$H$304</definedName>
    <definedName name="_xlnm.Print_Area" localSheetId="2">'branża sanitarna - KS'!$A$1:$H$62</definedName>
    <definedName name="_xlnm.Print_Area" localSheetId="3">'branża sanitarna - WODOCIĄG'!$A$1:$H$103</definedName>
    <definedName name="_xlnm.Print_Area" localSheetId="4">'branża teletechniczna'!$A$1:$H$55</definedName>
    <definedName name="_xlnm.Print_Area" localSheetId="0">TES!$A$1:$D$21</definedName>
  </definedNames>
  <calcPr calcId="181029"/>
</workbook>
</file>

<file path=xl/calcChain.xml><?xml version="1.0" encoding="utf-8"?>
<calcChain xmlns="http://schemas.openxmlformats.org/spreadsheetml/2006/main">
  <c r="C13" i="4" l="1"/>
  <c r="C12" i="4"/>
  <c r="C11" i="4"/>
  <c r="C10" i="4"/>
  <c r="C9" i="4"/>
  <c r="H8" i="11"/>
  <c r="H9" i="11"/>
  <c r="H10" i="11"/>
  <c r="H11" i="11"/>
  <c r="H12" i="11"/>
  <c r="H13" i="11"/>
  <c r="H14" i="11"/>
  <c r="H15" i="11"/>
  <c r="H16" i="11"/>
  <c r="H17" i="11"/>
  <c r="H18" i="11"/>
  <c r="H19" i="11"/>
  <c r="H20" i="11"/>
  <c r="H21" i="11"/>
  <c r="H22" i="11"/>
  <c r="H23" i="11"/>
  <c r="H24" i="11"/>
  <c r="H25" i="11"/>
  <c r="H27" i="11"/>
  <c r="H28" i="11"/>
  <c r="H29" i="11"/>
  <c r="H30" i="11"/>
  <c r="H31" i="11"/>
  <c r="H33" i="11"/>
  <c r="H34" i="11"/>
  <c r="H36" i="11" s="1"/>
  <c r="H35" i="11"/>
  <c r="H37" i="11"/>
  <c r="H38" i="11"/>
  <c r="H39" i="11"/>
  <c r="H40" i="11"/>
  <c r="H41" i="11"/>
  <c r="H42" i="11"/>
  <c r="H26" i="11" l="1"/>
  <c r="H43" i="11"/>
  <c r="H32" i="11"/>
  <c r="H44" i="11"/>
  <c r="H46" i="11" s="1"/>
  <c r="H45" i="11" s="1"/>
  <c r="H9" i="8" l="1"/>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70" i="8"/>
  <c r="H71" i="8"/>
  <c r="H72" i="8"/>
  <c r="H73" i="8"/>
  <c r="H74" i="8"/>
  <c r="H75" i="8"/>
  <c r="H76" i="8"/>
  <c r="H77" i="8"/>
  <c r="H78" i="8"/>
  <c r="H79" i="8"/>
  <c r="H80" i="8"/>
  <c r="H81" i="8"/>
  <c r="H82" i="8"/>
  <c r="H83" i="8"/>
  <c r="H84" i="8"/>
  <c r="H85" i="8"/>
  <c r="H86" i="8"/>
  <c r="H87" i="8"/>
  <c r="H88" i="8"/>
  <c r="H89" i="8"/>
  <c r="H90" i="8"/>
  <c r="H8" i="8"/>
  <c r="H7" i="8"/>
  <c r="H91" i="8" l="1"/>
  <c r="H92" i="8" s="1"/>
  <c r="H94" i="8" s="1"/>
  <c r="H93" i="8" s="1"/>
  <c r="H69" i="8"/>
  <c r="H9" i="6"/>
  <c r="H10" i="6"/>
  <c r="H11" i="6"/>
  <c r="H12" i="6"/>
  <c r="H13" i="6"/>
  <c r="H14" i="6"/>
  <c r="H15" i="6"/>
  <c r="H17" i="6"/>
  <c r="H18" i="6"/>
  <c r="H30" i="6" s="1"/>
  <c r="H19" i="6"/>
  <c r="H20" i="6"/>
  <c r="H21" i="6"/>
  <c r="H22" i="6"/>
  <c r="H23" i="6"/>
  <c r="H24" i="6"/>
  <c r="H25" i="6"/>
  <c r="H26" i="6"/>
  <c r="H27" i="6"/>
  <c r="H28" i="6"/>
  <c r="H29" i="6"/>
  <c r="H31" i="6"/>
  <c r="H32" i="6"/>
  <c r="H33" i="6"/>
  <c r="H34" i="6"/>
  <c r="H44" i="6" s="1"/>
  <c r="H35" i="6"/>
  <c r="H36" i="6"/>
  <c r="H37" i="6"/>
  <c r="H38" i="6"/>
  <c r="H39" i="6"/>
  <c r="H40" i="6"/>
  <c r="H41" i="6"/>
  <c r="H42" i="6"/>
  <c r="H43" i="6"/>
  <c r="H45" i="6"/>
  <c r="H46" i="6"/>
  <c r="H47" i="6"/>
  <c r="H48" i="6"/>
  <c r="H50" i="6" s="1"/>
  <c r="H49" i="6"/>
  <c r="H7" i="6"/>
  <c r="H8" i="6"/>
  <c r="H16" i="6" s="1"/>
  <c r="H220" i="5"/>
  <c r="H221" i="5" s="1"/>
  <c r="H217" i="5"/>
  <c r="H218" i="5" s="1"/>
  <c r="H216" i="5"/>
  <c r="H208" i="5"/>
  <c r="H209" i="5"/>
  <c r="H210" i="5"/>
  <c r="H211" i="5"/>
  <c r="H212" i="5"/>
  <c r="H213" i="5"/>
  <c r="H207" i="5"/>
  <c r="H214" i="5" s="1"/>
  <c r="H51" i="6" l="1"/>
  <c r="H226" i="5"/>
  <c r="H227" i="5"/>
  <c r="H228" i="5"/>
  <c r="H229" i="5"/>
  <c r="H230" i="5"/>
  <c r="H231" i="5"/>
  <c r="H232" i="5"/>
  <c r="H235" i="5"/>
  <c r="H236" i="5"/>
  <c r="H237" i="5"/>
  <c r="H240" i="5"/>
  <c r="H241" i="5"/>
  <c r="H242" i="5"/>
  <c r="H243" i="5"/>
  <c r="H246" i="5"/>
  <c r="H247" i="5"/>
  <c r="H248" i="5"/>
  <c r="H249" i="5"/>
  <c r="H250" i="5"/>
  <c r="H253" i="5"/>
  <c r="H254" i="5"/>
  <c r="H255" i="5"/>
  <c r="H256" i="5"/>
  <c r="H259" i="5"/>
  <c r="H260" i="5"/>
  <c r="H261" i="5"/>
  <c r="H262" i="5"/>
  <c r="H265" i="5"/>
  <c r="H266" i="5"/>
  <c r="H267" i="5"/>
  <c r="H268" i="5"/>
  <c r="H269" i="5"/>
  <c r="H270" i="5"/>
  <c r="H273" i="5"/>
  <c r="H274" i="5"/>
  <c r="H275" i="5"/>
  <c r="H278" i="5"/>
  <c r="H279" i="5"/>
  <c r="H280" i="5"/>
  <c r="H281" i="5"/>
  <c r="H282" i="5"/>
  <c r="H283" i="5"/>
  <c r="H284" i="5"/>
  <c r="H285" i="5"/>
  <c r="H286" i="5"/>
  <c r="H287" i="5"/>
  <c r="H288" i="5"/>
  <c r="H289" i="5"/>
  <c r="H290" i="5"/>
  <c r="H225"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40" i="5"/>
  <c r="H41" i="5"/>
  <c r="H42" i="5"/>
  <c r="H43" i="5"/>
  <c r="H44" i="5"/>
  <c r="H45" i="5"/>
  <c r="H48" i="5"/>
  <c r="H49" i="5"/>
  <c r="H50" i="5"/>
  <c r="H51" i="5"/>
  <c r="H52" i="5"/>
  <c r="H53" i="5"/>
  <c r="H56" i="5"/>
  <c r="H57" i="5"/>
  <c r="H58" i="5"/>
  <c r="H59" i="5"/>
  <c r="H60" i="5"/>
  <c r="H61" i="5"/>
  <c r="H62" i="5"/>
  <c r="H63" i="5"/>
  <c r="H64" i="5"/>
  <c r="H65" i="5"/>
  <c r="H66" i="5"/>
  <c r="H69" i="5"/>
  <c r="H70" i="5"/>
  <c r="H73" i="5"/>
  <c r="H74" i="5"/>
  <c r="H75" i="5"/>
  <c r="H76" i="5"/>
  <c r="H77" i="5"/>
  <c r="H80" i="5"/>
  <c r="H81" i="5"/>
  <c r="H82" i="5"/>
  <c r="H83" i="5"/>
  <c r="H84" i="5"/>
  <c r="H87" i="5"/>
  <c r="H88" i="5"/>
  <c r="H89" i="5"/>
  <c r="H90" i="5"/>
  <c r="H93" i="5"/>
  <c r="H94" i="5"/>
  <c r="H95" i="5"/>
  <c r="H96" i="5"/>
  <c r="H97" i="5"/>
  <c r="H98" i="5"/>
  <c r="H99" i="5"/>
  <c r="H102" i="5"/>
  <c r="H103" i="5"/>
  <c r="H104" i="5"/>
  <c r="H105" i="5"/>
  <c r="H108" i="5"/>
  <c r="H109" i="5"/>
  <c r="H110" i="5"/>
  <c r="H111" i="5"/>
  <c r="H112" i="5"/>
  <c r="H113" i="5"/>
  <c r="H114" i="5"/>
  <c r="H115" i="5"/>
  <c r="H116" i="5"/>
  <c r="H117"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7" i="5"/>
  <c r="H158" i="5"/>
  <c r="H159" i="5"/>
  <c r="H160" i="5"/>
  <c r="H161" i="5"/>
  <c r="H162" i="5"/>
  <c r="H165" i="5"/>
  <c r="H166" i="5"/>
  <c r="H167" i="5"/>
  <c r="H168" i="5"/>
  <c r="H169" i="5"/>
  <c r="H170" i="5"/>
  <c r="H171" i="5"/>
  <c r="H172" i="5"/>
  <c r="H173" i="5"/>
  <c r="H174" i="5"/>
  <c r="H175" i="5"/>
  <c r="H176" i="5"/>
  <c r="H177" i="5"/>
  <c r="H178" i="5"/>
  <c r="H179" i="5"/>
  <c r="H180" i="5"/>
  <c r="H181" i="5"/>
  <c r="H182" i="5"/>
  <c r="H183" i="5"/>
  <c r="H184" i="5"/>
  <c r="H185" i="5"/>
  <c r="H186" i="5"/>
  <c r="H189" i="5"/>
  <c r="H190" i="5"/>
  <c r="H191" i="5"/>
  <c r="H194" i="5"/>
  <c r="H195" i="5"/>
  <c r="H198" i="5"/>
  <c r="H199" i="5"/>
  <c r="H200" i="5"/>
  <c r="H201" i="5"/>
  <c r="H202" i="5"/>
  <c r="H203" i="5"/>
  <c r="H204" i="5"/>
  <c r="H9" i="5"/>
  <c r="H238" i="5" l="1"/>
  <c r="H53" i="6"/>
  <c r="H52" i="6" s="1"/>
  <c r="H257" i="5"/>
  <c r="H271" i="5"/>
  <c r="H251" i="5"/>
  <c r="H244" i="5"/>
  <c r="H233" i="5"/>
  <c r="H276" i="5"/>
  <c r="H291" i="5"/>
  <c r="H263" i="5"/>
  <c r="H67" i="5"/>
  <c r="H46" i="5"/>
  <c r="H155" i="5"/>
  <c r="H205" i="5"/>
  <c r="H192" i="5"/>
  <c r="H163" i="5"/>
  <c r="H91" i="5"/>
  <c r="H196" i="5"/>
  <c r="H106" i="5"/>
  <c r="H85" i="5"/>
  <c r="H38" i="5"/>
  <c r="H100" i="5"/>
  <c r="H71" i="5"/>
  <c r="H187" i="5"/>
  <c r="H78" i="5"/>
  <c r="H118" i="5"/>
  <c r="H54" i="5"/>
  <c r="H222" i="5" l="1"/>
  <c r="H292" i="5"/>
  <c r="H293" i="5" s="1"/>
  <c r="H295" i="5" s="1"/>
  <c r="H294" i="5" s="1"/>
  <c r="C15" i="4"/>
  <c r="C14" i="4" s="1"/>
</calcChain>
</file>

<file path=xl/sharedStrings.xml><?xml version="1.0" encoding="utf-8"?>
<sst xmlns="http://schemas.openxmlformats.org/spreadsheetml/2006/main" count="1773" uniqueCount="851">
  <si>
    <t>Opis i wyliczenia</t>
  </si>
  <si>
    <t>j.m.</t>
  </si>
  <si>
    <t>mp</t>
  </si>
  <si>
    <t>m</t>
  </si>
  <si>
    <t>szt.</t>
  </si>
  <si>
    <t>KOSZTY NIEKWALIFIKOWANE</t>
  </si>
  <si>
    <t>m3</t>
  </si>
  <si>
    <t>1.3</t>
  </si>
  <si>
    <t>1.1</t>
  </si>
  <si>
    <t>1.2</t>
  </si>
  <si>
    <t>2.1</t>
  </si>
  <si>
    <t>2.2</t>
  </si>
  <si>
    <t>2.3</t>
  </si>
  <si>
    <t>2.4</t>
  </si>
  <si>
    <t>2.5</t>
  </si>
  <si>
    <t>2.6</t>
  </si>
  <si>
    <t>2.7</t>
  </si>
  <si>
    <t>2.8</t>
  </si>
  <si>
    <t>2.9</t>
  </si>
  <si>
    <t>2.10</t>
  </si>
  <si>
    <t>2.11</t>
  </si>
  <si>
    <t>2.12</t>
  </si>
  <si>
    <t>3.1</t>
  </si>
  <si>
    <t>3.2</t>
  </si>
  <si>
    <t>3.3</t>
  </si>
  <si>
    <t>3.4</t>
  </si>
  <si>
    <t>3.5</t>
  </si>
  <si>
    <t>3.6</t>
  </si>
  <si>
    <t>4.1</t>
  </si>
  <si>
    <t>4.11</t>
  </si>
  <si>
    <t>4.2</t>
  </si>
  <si>
    <t>4.3</t>
  </si>
  <si>
    <t>4.4</t>
  </si>
  <si>
    <t>4.5</t>
  </si>
  <si>
    <t>4.6</t>
  </si>
  <si>
    <t>4.7</t>
  </si>
  <si>
    <t>4.8</t>
  </si>
  <si>
    <t>4.9</t>
  </si>
  <si>
    <t>4.10</t>
  </si>
  <si>
    <t>5.1</t>
  </si>
  <si>
    <t>5.2</t>
  </si>
  <si>
    <t>5.3</t>
  </si>
  <si>
    <t>5.4</t>
  </si>
  <si>
    <t>6.1</t>
  </si>
  <si>
    <t>6.2</t>
  </si>
  <si>
    <t>6.3</t>
  </si>
  <si>
    <t>6.4</t>
  </si>
  <si>
    <t>6.5</t>
  </si>
  <si>
    <t>7.1</t>
  </si>
  <si>
    <t>7.2</t>
  </si>
  <si>
    <t>7.3</t>
  </si>
  <si>
    <t>8.1</t>
  </si>
  <si>
    <t>8.2</t>
  </si>
  <si>
    <t>8.3</t>
  </si>
  <si>
    <t>8.4</t>
  </si>
  <si>
    <t>9.1</t>
  </si>
  <si>
    <t>10.1</t>
  </si>
  <si>
    <t>10.2</t>
  </si>
  <si>
    <t>11.1</t>
  </si>
  <si>
    <t>11.2</t>
  </si>
  <si>
    <t>11.3</t>
  </si>
  <si>
    <t>11.4</t>
  </si>
  <si>
    <t>11.5</t>
  </si>
  <si>
    <t>11.6</t>
  </si>
  <si>
    <t>11.8</t>
  </si>
  <si>
    <t>11.9</t>
  </si>
  <si>
    <t>11.10</t>
  </si>
  <si>
    <t>12.1</t>
  </si>
  <si>
    <t>12.2</t>
  </si>
  <si>
    <t>12.3</t>
  </si>
  <si>
    <t>12.4</t>
  </si>
  <si>
    <t>12.5</t>
  </si>
  <si>
    <t>12.6</t>
  </si>
  <si>
    <t>13.1</t>
  </si>
  <si>
    <t>13.2</t>
  </si>
  <si>
    <t>13.3</t>
  </si>
  <si>
    <t>13.4</t>
  </si>
  <si>
    <t>13.5</t>
  </si>
  <si>
    <t>13.6</t>
  </si>
  <si>
    <t>14.1</t>
  </si>
  <si>
    <t>14.2</t>
  </si>
  <si>
    <t>14.3</t>
  </si>
  <si>
    <t>14.4</t>
  </si>
  <si>
    <t>15.1</t>
  </si>
  <si>
    <t>15.2</t>
  </si>
  <si>
    <t>15.3</t>
  </si>
  <si>
    <t>16.1</t>
  </si>
  <si>
    <t>17.1</t>
  </si>
  <si>
    <t>17.2</t>
  </si>
  <si>
    <t>16.2</t>
  </si>
  <si>
    <t>Ilość</t>
  </si>
  <si>
    <t>kpl</t>
  </si>
  <si>
    <t>szt</t>
  </si>
  <si>
    <t>km</t>
  </si>
  <si>
    <t>Cena jednostkowa</t>
  </si>
  <si>
    <t>………………………………………………
              miejscowość i data</t>
  </si>
  <si>
    <t>Krotność</t>
  </si>
  <si>
    <t/>
  </si>
  <si>
    <t>1</t>
  </si>
  <si>
    <t>1.4</t>
  </si>
  <si>
    <t>1.5</t>
  </si>
  <si>
    <t>1.6</t>
  </si>
  <si>
    <t>2</t>
  </si>
  <si>
    <t>3</t>
  </si>
  <si>
    <t xml:space="preserve">.................................................................
podpis i pieczęć osoby / osób  uprawnionej(ych)                                                                                                                                                                                                                                           do reprezentowania Wykonawcy
                                   </t>
  </si>
  <si>
    <t>L.p.</t>
  </si>
  <si>
    <t xml:space="preserve">  Z A K R E S   R Z E C Z O W Y -                                                             G Ł  Ó W N E   K A T E G O R I E</t>
  </si>
  <si>
    <t>W A R T O Ś Ć                       N E T T O
[ZŁ]</t>
  </si>
  <si>
    <t>PODATEK  VAT 23 %</t>
  </si>
  <si>
    <t>KOSZTORYS OFERTOWY RAZEM BRUTTO:</t>
  </si>
  <si>
    <t>……………………………………………………………………………………………………………………………………………………  słownie złotych</t>
  </si>
  <si>
    <t xml:space="preserve">                                                                                                                                                                 . ..................................................................
                                                                                                           podpis i pieczęć osoby / osób uprawnionej(ych)  
                                                                                                                                           do reprezentowania Wykonawcy
                                   </t>
  </si>
  <si>
    <t xml:space="preserve">                                                                                                                                             ...................................................................
                          podpis i pieczęć osoby / osó  uprawnionej(ych)  do reprezentowania Wykonawcy
                                   </t>
  </si>
  <si>
    <t>Zamawiający:
      POWIAT CIESZYŃSKI REPREZENTOWANY PRZEZ ZARZĄD POWIATU CIESZYŃSKIEGO UL. BOBRECKA 29, 43-400 CIESZYN</t>
  </si>
  <si>
    <t>Nazwa zadania:</t>
  </si>
  <si>
    <t xml:space="preserve">TABELA ELEMENTÓW SCALONYCH </t>
  </si>
  <si>
    <t>m2</t>
  </si>
  <si>
    <t>PODATEK VAT 23%</t>
  </si>
  <si>
    <t>mb</t>
  </si>
  <si>
    <t>Numer</t>
  </si>
  <si>
    <t>Element</t>
  </si>
  <si>
    <t>ROBOTY ROZBIÓRKOWE SST D-01.01.01a, D-01.02.01, D-05.05.01</t>
  </si>
  <si>
    <t>KNNR 1/111/1</t>
  </si>
  <si>
    <t>Roboty pomiarowe przy liniowych robotach ziemnych, trasa dróg w terenie równinnym</t>
  </si>
  <si>
    <t>KNR 225/408/5</t>
  </si>
  <si>
    <t>Nawierzchnie z płyt żelbetowych pełnych, rozebranie nawierzchni z płyt pełnych o powierzchni do 3,0·m2 wraz z odwozem i utylizacją</t>
  </si>
  <si>
    <t>KNRW 510/323/1</t>
  </si>
  <si>
    <t>Cięcie nawierzchni mechanicznie, masy mineralno-bitumiczne, grubość cięcia 5·cm - wcinki</t>
  </si>
  <si>
    <t>Cięcie nawierzchni mechanicznie, masy mineralno-bitumiczne, grubość cięcia 5·cm (nakład na 10cm)</t>
  </si>
  <si>
    <t>CJ 11/2006/4</t>
  </si>
  <si>
    <t>Mechaniczne frezowanie nawierzchni asfaltowej na zimno z odwiezieniem ścinki na plac składowania na odległość do 20 km, głębokość frezowania 4 cm - wcinki</t>
  </si>
  <si>
    <t>CJ 11/2006/6</t>
  </si>
  <si>
    <t>Mechaniczne frezowanie nawierzchni asfaltowej na zimno z odwiezieniem ścinki na plac składowania na odległość do 20 km, głębokość frezowania 6 cm (nakład na 14 cm) - jezdnia</t>
  </si>
  <si>
    <t>1.7</t>
  </si>
  <si>
    <t>KNR 401/108/8</t>
  </si>
  <si>
    <t>Analogia. Wywóz samochodami samowyładowczymi, na odległość 1 km (nakład na 19km). Wyminusowanie ścinki z frezowania. Materiał do zabudowania w poboczach.</t>
  </si>
  <si>
    <t>1.8</t>
  </si>
  <si>
    <t>Mechaniczne frezowanie nawierzchni asfaltowej na zimno z odwiezieniem ścinki na plac składowania na odległość do 20 km, głębokość frezowania 6 cm (nakład na 10 cm) - zjazdy</t>
  </si>
  <si>
    <t>1.9</t>
  </si>
  <si>
    <t>KNR 231/807/1</t>
  </si>
  <si>
    <t>Rozebranie nawierzchni z płyt chodnikowych 50*50*7cm na podsypce piaskowej z wypełnieniem spoin piaskiem</t>
  </si>
  <si>
    <t>1.10</t>
  </si>
  <si>
    <t>Analogia. Rozebranie nawierzchni z płyt azurowych na podsypce piaskowej z wypełnieniem spoin piaskiem</t>
  </si>
  <si>
    <t>1.11</t>
  </si>
  <si>
    <t>Rozebranie nawierzchni z kostki betonowej na podsypce piaskowej z wypełnieniem spoin piaskiem</t>
  </si>
  <si>
    <t>1.12</t>
  </si>
  <si>
    <t>Analogia.Rozebranie nawierzchni z kostki betonowej na podsypce piaskowej z wypełnieniem spoin piaskiem - ściek przykrawęznikowy</t>
  </si>
  <si>
    <t>1.13</t>
  </si>
  <si>
    <t>KNR 231/806/6</t>
  </si>
  <si>
    <t>Rozebranie nawierzchni z kostki kamiennej rzędowej, na podsypce cementowo-piaskowej, mechanicznie, kostka 14·cm</t>
  </si>
  <si>
    <t>1.14</t>
  </si>
  <si>
    <t>Analogia. Rozebranie nawierzchni z kostki betonowej "trylinka", na podsypce cementowo-piaskowej, mechanicznie, kostka 15·cm</t>
  </si>
  <si>
    <t>1.15</t>
  </si>
  <si>
    <t>KNNR 6/801/2</t>
  </si>
  <si>
    <t>Rozebranie podbudowy, z kruszywa, grubość 15·cm, mechanicznie -  jezdnia (nakład na 20cm)</t>
  </si>
  <si>
    <t>1.16</t>
  </si>
  <si>
    <t>Rozebranie podbudowy, z kruszywa, grubość 15·cm, mechanicznie</t>
  </si>
  <si>
    <t>1.17</t>
  </si>
  <si>
    <t>KNR 231/813/3</t>
  </si>
  <si>
    <t>Rozebranie krawężników, betonowych 15x30·cm na podsypce cementowo-piaskowej</t>
  </si>
  <si>
    <t>1.18</t>
  </si>
  <si>
    <t>KNR 231/814/2</t>
  </si>
  <si>
    <t>Rozebranie krawężników wtopionych i obrzeży trawnikowych, obrzeża 8x30·cm na podsypce piaskowej</t>
  </si>
  <si>
    <t>1.19</t>
  </si>
  <si>
    <t>KNR 231/812/3</t>
  </si>
  <si>
    <t>Rozebranie ław pod krawężniki i ściek, ławy z betonu</t>
  </si>
  <si>
    <t>1.20</t>
  </si>
  <si>
    <t>KNR 405/411/1</t>
  </si>
  <si>
    <t>Analogia. Demontaż studni betonowej o średnicy 600·mm</t>
  </si>
  <si>
    <t>1.21</t>
  </si>
  <si>
    <t>Demontaż studzienek ściekowych ulicznych, betonowych o średnicy 500·mm z osadnikiem i syfonem</t>
  </si>
  <si>
    <t>1.22</t>
  </si>
  <si>
    <t>KNR 405/315/1</t>
  </si>
  <si>
    <t>Demontaż rurociągu betonowego kielichowego uszczelnionego zaprawą cementową, rurociągi betonowe, Dn 150 i200·mm - przykanaliki</t>
  </si>
  <si>
    <t>1.23</t>
  </si>
  <si>
    <t>KNR 405/315/3</t>
  </si>
  <si>
    <t>Demontaż rurociągu betonowego kielichowego uszczelnionego zaprawą cementową, rurociągi betonowe, Dn·300·mm</t>
  </si>
  <si>
    <t>1.24</t>
  </si>
  <si>
    <t>KNR 405/409/1 (1)</t>
  </si>
  <si>
    <t>Demontaż studni rewizyjnych z kręgów betonowych w gotowym wykopie, studnie z kręgów betonowych o średnicach 1000·mm o głębokości 3·m</t>
  </si>
  <si>
    <t>1.25</t>
  </si>
  <si>
    <t>KNR 401/212/3</t>
  </si>
  <si>
    <t>Roboty rozbiórkowe, elementy betonowe zbrojone - rozebranie studni 0,7*0,7*2,5m</t>
  </si>
  <si>
    <t>1.26</t>
  </si>
  <si>
    <t>Kalkulacja indywidualna</t>
  </si>
  <si>
    <t>Rozbiórka studni tworzywowej osadnikowej fi2000 (H=3,0m) wraz z odwozem i utylizacją rozebranych elementów.</t>
  </si>
  <si>
    <t>1.27</t>
  </si>
  <si>
    <t>KNR 404/1103/4</t>
  </si>
  <si>
    <t>Wywiezienie gruzu z terenu rozbiórki przy mechanicznym załadowaniu i wyładowaniu, transport samochodem samowyładowczym na odległość 1 km wraz z utylizacją (naklad na 20km)</t>
  </si>
  <si>
    <t>1.28</t>
  </si>
  <si>
    <t>KNR 404/1103/1</t>
  </si>
  <si>
    <t>Wywiezienie kruszywa z rozbiórki do ponownej zabudowy na odkład, przy mechanicznym załadowaniu i wyładowaniu, załadowanie koparko-ładowarką samochodów samowyładowczych, przy obsłudze 3 samochodów na zmianę</t>
  </si>
  <si>
    <t>1.29</t>
  </si>
  <si>
    <t>Zamulenie ist. kanału fi1000 piaskiem z zaczynem cementowym.</t>
  </si>
  <si>
    <t>WYCINKA DRZEW SST D-09.02.01</t>
  </si>
  <si>
    <t>Kalkulacja indywidualna. Przeprowadzenie oględzin drzew i krzewów przeznaczonych do wycięcia pod kątem występowania miejsc lęgowych ptaków, bezpośrednio przed rozpoczęciem wycinki, przez osobę posiadającą odpowiednią wiedzę ornitologiczną. Wykonanie ekspertyzy ornitologicznej oraz sporządzenie wniosku do Regionalnej Dyrekcji Ochrony Środowiska o wydanie zezwolenia na odstępstwo od zakazóww stosunku do gatunków chronionych</t>
  </si>
  <si>
    <t>KNR 201/103/4</t>
  </si>
  <si>
    <t>Ścinanie drzew piłą mechaniczną, Fi·36-45·cm</t>
  </si>
  <si>
    <t>KNR 201/110/1</t>
  </si>
  <si>
    <t>Wywożenie dłużyc, karpiny i gałęzi, transport na odległość do 2·km, dłużyce (nakład na 5km)</t>
  </si>
  <si>
    <t>KNR 201/110/2</t>
  </si>
  <si>
    <t>Wywożenie dłużyc, karpiny i gałęzi, transport na odległość do 2·km, gałęzie(nakład na 5km)</t>
  </si>
  <si>
    <t>KNNR 1/104/13</t>
  </si>
  <si>
    <t>Karczowanie pni koparką podsiębierną w gruntach o normalnej wilgotności, grunt kategorii III-IV, pnie średnicy 36-45·cm</t>
  </si>
  <si>
    <t>KNNR 1/108/3</t>
  </si>
  <si>
    <t>Wywożenie pni i korzeni w terenie normalnym, średnica 26-35·cm</t>
  </si>
  <si>
    <t>ROBOTY ZIEMNE SST D-02.01.01, D-02.02.01, D-02.03.01,</t>
  </si>
  <si>
    <t>KNR 201/207/2 (2)</t>
  </si>
  <si>
    <t>Roboty ziemne koparkami podsiębiernymi z transportem urobku samochodami samowyładowczymi do 1·km, koparka 1,20·m3, grunt kategorii III, 90% mechanicznie</t>
  </si>
  <si>
    <t>KNR 201/301/2</t>
  </si>
  <si>
    <t>Roboty ziemne z transportem urobku samochodami samowyładowczymi do 1·km, kategoria gruntu III, 10% ręcznie</t>
  </si>
  <si>
    <t>Wywóz samochodami samowyładowczymi, ziemia, na odległość 1 km wraz z utylizacją (nakład na 10km)</t>
  </si>
  <si>
    <t>KNR 201/205/2</t>
  </si>
  <si>
    <t>Analogia. Roboty ziemne koparkami podsiębiernymi z transportem urobku samochodami samowyładowczymi do 1·km, koparka 0,15·m3, grunt kategorii III -  dowóz kruszywa z rozbiórki - zasypanie wykopów po rozebranych elementach</t>
  </si>
  <si>
    <t>KNR 201/217/6</t>
  </si>
  <si>
    <t>Wykopy oraz przekopy wykonywane koparkami podsiębiernymi na odkład, koparka 0,40·m3, grunt kategorii III - zasypanie wykopów kruszywem z rozbiórki</t>
  </si>
  <si>
    <t>KNR 201/236/1</t>
  </si>
  <si>
    <t>Zagęszczanie nasypów, ubijakami mechanicznymi, kruszywo z rozbiórki</t>
  </si>
  <si>
    <t>4</t>
  </si>
  <si>
    <t>JEZDNIA SST D-04.01.01, D-04.02.01, D-04.03.01, D-04.05.01, D-05.01.01, D-05.02.01, D-05.03.01, D-05.04.01</t>
  </si>
  <si>
    <t>KNNR 6/103/1</t>
  </si>
  <si>
    <t>Profilowanie i zagęszczanie podłoża pod warstwy konstrukcyjne nawierzchni, wykonywane ręcznie, kategoria gruntu II-IV</t>
  </si>
  <si>
    <t>KNNR 6/111/2 (2)</t>
  </si>
  <si>
    <t>Podbudowy z gruntu stabilizowanego, cementem 25·kg/m2, warstwa po zagęszczeniu 30·cm, z gruntofrezarką- analogia- warrstwa ulepszonego podłoża - betonu popiołowego Rm&gt; 5,0 MPa (nakład na 25cm)</t>
  </si>
  <si>
    <t>Podbudowy z gruntu stabilizowanego, cementem 25·kg/m2, warstwa po zagęszczeniu 30·cm, z gruntofrezarką- analogia- warrstwa mrozoochronna - betonu popiołowego Rm&gt;2,5MPa (nakład na 22cm)</t>
  </si>
  <si>
    <t>KNNR 6/113/1</t>
  </si>
  <si>
    <t>Podbudowy z kruszyw łamanych, warstwa dolna 0/63, po zagęszczeniu 15·cm</t>
  </si>
  <si>
    <t>KNNR 6/113/5</t>
  </si>
  <si>
    <t>Podbudowy z kruszyw łamanych, warstwa górna 0/31,5 po zagęszczeniu 10·cm (nakład na 7cm)</t>
  </si>
  <si>
    <t>KNR 231/1004/7</t>
  </si>
  <si>
    <t>Skropienie nawierzchni drogowej emulsją asfaltową 0,5kg/m2</t>
  </si>
  <si>
    <t>KNNR 6/110/3 (3)</t>
  </si>
  <si>
    <t>Podbudowy z mieszanek mineralno-bitumicznych, podbudowa asfaltowa 0/22, warstwa po zagęszczeniu 8·cm, grysowo-żwirowa (standard II), samochód 10-15·t (nakład na 9cm)</t>
  </si>
  <si>
    <t>KNNR 6/308/2 (2)</t>
  </si>
  <si>
    <t>Nawierzchnie z mieszanek mineralno-bitumicznych (warstwa wiążąca), asfalt modyfikowany, warstwa wiążąca 0/16, grubość po zagęszczeniu 5·cm</t>
  </si>
  <si>
    <t>KNR 231/310/5</t>
  </si>
  <si>
    <t>Nawierzchnie z mieszanek mineralno-bitumicznych grysowych, asfalt modyfikowany, warstwa ścieralna 0/11, grubości po zagęszczeniu 4·cm</t>
  </si>
  <si>
    <t>5</t>
  </si>
  <si>
    <t>JEZDNIA - nawiązania do stanu istniejącego (wcinki) SST D-05.04.01, D-05.03.01</t>
  </si>
  <si>
    <t>6</t>
  </si>
  <si>
    <t>CHODNIK - nawierzchnia betonowa kostka brukowa SST D-04.01.01, D-04.02.01, D-04.03.01, D-05.09.01</t>
  </si>
  <si>
    <t>Podbudowy z kruszyw łamanych, warstwa dolna 0/63, po zagęszczeniu 15·cm (nakład na 22cm)</t>
  </si>
  <si>
    <t>Podbudowy z kruszyw łamanych 0/31,5, warstwa górna, po zagęszczeniu 10·cm (nakład na 7cm)</t>
  </si>
  <si>
    <t>KNNR 6/502/3 (1)</t>
  </si>
  <si>
    <t>Chodniki z kostki brukowej betonowej, grubość 8·cm, podsypka zaprawa cementowo-piaskowa M10 z wypełnieniem spoin piaskiem, kostka szara - typ "prostokąt"</t>
  </si>
  <si>
    <t>Chodniki z kostki brukowej betonowej, grubość 8·cm, podsypka zaprawa cementowo-piaskowa M10 z wypełnieniem spoin piaskiem, kostka integracyna prostokątna, 10x20cm, kolor żółty</t>
  </si>
  <si>
    <t>7</t>
  </si>
  <si>
    <t>Podbudowy z kruszyw łamanych, warstwa dolna 0/63, po zagęszczeniu 15·cm (nakład na 20cm)</t>
  </si>
  <si>
    <t>7.4</t>
  </si>
  <si>
    <t>Analogia - Podbudowy z destruktu asfaltowego warstwa górna, po zagęszczeniu 10·cm - materiał pozyskany z frezowania ul. Stalmacha w Skoczowie</t>
  </si>
  <si>
    <t>7.5</t>
  </si>
  <si>
    <t>KNR 231/1002/7</t>
  </si>
  <si>
    <t>Dwukrotne powierzchniowe utrwalanie nawierzchni drogowych emulsją asfaltową, kruszywo naturalne frakcji 12-16, kruszywo w ilości 13·dm3/m2</t>
  </si>
  <si>
    <t>8</t>
  </si>
  <si>
    <t>ZJAZD TYP 1 (indywidualny) - nawierzchnia betonowa kostka brukowa SST D-04.01.01, D-04.02.01, D-04.03.01, D-05.09.01</t>
  </si>
  <si>
    <t>Podbudowy z kruszyw łamanych, warstwa dolna 0/63, po zagęszczeniu 15·cm (nakład na 33cm)</t>
  </si>
  <si>
    <t>KNNR 6/502/3 (2)</t>
  </si>
  <si>
    <t>Chodniki z kostki brukowej betonowej, grubość 8·cm, układane na zaprawie cementowej M10 z wypełnieniem spoin piaskiem, kostka typ "prostokąt" kolor bordo</t>
  </si>
  <si>
    <t>9</t>
  </si>
  <si>
    <t>9.2</t>
  </si>
  <si>
    <t>Podbudowy z kruszyw łamanych, warstwa dolna 0/63, po zagęszczeniu 15·cm (nakład na 43cm)</t>
  </si>
  <si>
    <t>9.3</t>
  </si>
  <si>
    <t>9.4</t>
  </si>
  <si>
    <t>9.5</t>
  </si>
  <si>
    <t>Nawierzchnie z mieszanek mineralno-bitumicznych (warstwa wiążąca), asfalt modyfikowany, warstwa wiążąca 0/16, grubość po zagęszczeniu 5·cm (najład na 8cm)</t>
  </si>
  <si>
    <t>9.6</t>
  </si>
  <si>
    <t>9.7</t>
  </si>
  <si>
    <t>10</t>
  </si>
  <si>
    <t>ZJAZD TYP 3 (publiczny) - nawierzchnia betonowa kostka brukowa SST D-04.01.01, D-04.02.01, D-04.03.01, D-05.09.01</t>
  </si>
  <si>
    <t>10.3</t>
  </si>
  <si>
    <t>10.4</t>
  </si>
  <si>
    <t>11</t>
  </si>
  <si>
    <t>ELEMENTY DROGOWE SST D-0.01.01, D-06.02.01, D-06.03.01, D-06.04.01, D-10.01.01</t>
  </si>
  <si>
    <t>KNNR 6/403/3</t>
  </si>
  <si>
    <t>Krawężniki wraz z wykonaniem ław z oporem, betonowe wystające 15x30·cm, ława betonowa, podsypka cementowo-piaskowa (wg. dokumentacji projektowej)</t>
  </si>
  <si>
    <t>Krawężniki wraz z wykonaniem ław z oporem, betonowe najazdowe 15x22·cm, ława betonowa, podsypka cementowo-piaskowa (wg. dokumentacji projektowej)</t>
  </si>
  <si>
    <t>KNNR 6/403/5</t>
  </si>
  <si>
    <t>Analogia. Krawężniki wraz z wykonaniem ław, kamienne najazdowe 15x22·cm, ława betonowa, podsypka cementowo-piaskowa (wg. dokumentacji projektowej)</t>
  </si>
  <si>
    <t>Analogia. Płyty kamienne wraz z wykonaniem ław, o wym 15x30·cm, ława betonowa, podsypka cementowo-piaskowa (wg. dokumentacji projektowej)</t>
  </si>
  <si>
    <t>KNNR 6/404/5</t>
  </si>
  <si>
    <t>Obrzeża betonowe, 30x8·cm, podsypka cementowo-piaskowa, wypełnienie spoin zaprawą cementową</t>
  </si>
  <si>
    <t>KNR 231/402/3</t>
  </si>
  <si>
    <t>Ławy pod obrzeża, betonowa zwykła, beton C12/15, 0,035m3/mb</t>
  </si>
  <si>
    <t>11.7</t>
  </si>
  <si>
    <t>KNNR 6/608/4</t>
  </si>
  <si>
    <t>Analogia-Ścieki uliczne z kostki betonowej gr.8 cm cm, na podsypce cementowo- piaskowej</t>
  </si>
  <si>
    <t>Ławy pod ściek uliczny z betonu C12/15, 0,046m3/mb</t>
  </si>
  <si>
    <t>KNNR 10/513/3 (1)</t>
  </si>
  <si>
    <t>Analogia - wykonanie palisady betonowej 18x12 cm, wysokość elementu 0,8m</t>
  </si>
  <si>
    <t>KNR 202/202/2 (1)</t>
  </si>
  <si>
    <t>Ława pod palisadę transport betonu taczkami, japonkami, bet. C20/25 wg.projektu</t>
  </si>
  <si>
    <t>12</t>
  </si>
  <si>
    <t>KANALIZACJA ST - 00.00, SST - 01.00, SST - 02.01</t>
  </si>
  <si>
    <t>KNR 402/234/8</t>
  </si>
  <si>
    <t>Demontaż elementów uzbrojenia rurociągu, właz żeliwny dla studni KD</t>
  </si>
  <si>
    <t>KNRW 218/529/3</t>
  </si>
  <si>
    <t>Analogia - Osadzenie włazu żeliwnego śr. 600mm  kl. D400, samopoziomujący, na 2 sztukach pierścieni wyrównawczych. Studnia KD zlokalizowane w jezdni.</t>
  </si>
  <si>
    <t>Korytko systemowe z rusztem żeliwnym klasy D400 wraz z wykonaniem ławy betonowej, wg. dokumentacji projektowej</t>
  </si>
  <si>
    <t>Osadnik systemowy z rusztem żeliwnym klasy D400 wraz z wykonaniem ławy betonowej, wg. dokumentacji projektowej</t>
  </si>
  <si>
    <t>KNRW 218/408/3</t>
  </si>
  <si>
    <t>Kanały z rur typu PVC SN8 łączone na wcisk, Fi·200·mm - przykanaliki</t>
  </si>
  <si>
    <t>KNRW 218/408/5</t>
  </si>
  <si>
    <t>Kanały z rur typu strukturalne dwuwarstwowe PP SN10 łączone na wcisk, Fi·315·mm</t>
  </si>
  <si>
    <t>12.7</t>
  </si>
  <si>
    <t>KNNR 4/1308/6</t>
  </si>
  <si>
    <t>Kanały z rur typu strukturalne dwuwarstwowe PP SN10 łączone na wcisk, Fi·400·mm</t>
  </si>
  <si>
    <t>12.8</t>
  </si>
  <si>
    <t>KNNR 4/1308/8</t>
  </si>
  <si>
    <t>Analogia. Kanały z rur typu strukturalne dwuwarstwowe PP SN10 łączone na wcisk, Fi·1000·mm</t>
  </si>
  <si>
    <t>12.9</t>
  </si>
  <si>
    <t>KNR 218/501/3</t>
  </si>
  <si>
    <t>Podłoże z materiałów sypkich, grubości 20·cm - piasek</t>
  </si>
  <si>
    <t>12.10</t>
  </si>
  <si>
    <t>KNR 201/610/6</t>
  </si>
  <si>
    <t>Drenaże - podsypka filtracyjna w gotowym suchym wykopie, z gotowego kruszywa - obsypanie kanałów piaskiem 30 cm ponad rurę</t>
  </si>
  <si>
    <t>12.11</t>
  </si>
  <si>
    <t>KNRW 218/524/2</t>
  </si>
  <si>
    <t>Studzienki ściekowe uliczne betonowe i podwórzowe, Fi·500·mm, z osadnikiem bez syfonu - wpusty prostokatne uliczne wraz z wykonaniem obsypki piaskowej</t>
  </si>
  <si>
    <t>12.12</t>
  </si>
  <si>
    <t>KNRW 218/524/3</t>
  </si>
  <si>
    <t>Studzienki ściekowe uliczne betonowe i podwórzowe, Fi·500·mm, bez osadnika i syfonu wraz z wykonaniem obsypki piaskowej</t>
  </si>
  <si>
    <t>12.13</t>
  </si>
  <si>
    <t>KNRW 218/513/1 (2)</t>
  </si>
  <si>
    <t>Analogia. Studnie rewizyjne z kręgów betonowych w gotowym wykopie, Fi·600·mm, głębokość 3·m, z pierścieniem odciążającym, właz klasy D400 wraz z wykonaniem obsypki piaskowej. Zabudowa studni na ist. kanale wraz z jego rozbiórką.</t>
  </si>
  <si>
    <t>12.14</t>
  </si>
  <si>
    <t>KNRW 218/513/2</t>
  </si>
  <si>
    <t>Analogia. Studnie rewizyjne z kręgów betonowych w gotowym wykopie, Fi·600·mm, za każde 0,5·m różnicy głębokości</t>
  </si>
  <si>
    <t>0.5 m</t>
  </si>
  <si>
    <t>12.15</t>
  </si>
  <si>
    <t>Studnie rewizyjne z kręgów betonowych w gotowym wykopie, Fi·1000·mm, głębokość 3·m, z pierścieniem odciążającym, właz klasy D400 wraz z wykonaniem obsypki piaskowej. Zabudowa studni na ist. kanale wraz z jego rozbiórką.</t>
  </si>
  <si>
    <t>12.16</t>
  </si>
  <si>
    <t>Studnie rewizyjne z kręgów betonowych w gotowym wykopie, Fi·1000·mm, głębokość 3·m, z pierścieniem odciążającym, właz klasy D400 wraz z wykonaniem obsypki piaskowej.</t>
  </si>
  <si>
    <t>12.17</t>
  </si>
  <si>
    <t>Studnie rewizyjne z kręgów betonowych w gotowym wykopie, Fi·1000·mm, za każde 0,5·m różnicy głębokości</t>
  </si>
  <si>
    <t>12.18</t>
  </si>
  <si>
    <t>KNRW 218/513/5 (2)</t>
  </si>
  <si>
    <t>Studnie rewizyjne z kręgów betonowych w gotowym wykopie, Fi·1500·mm, głębokość 3·m, z pierścieniem odciążającym, właz klasy D400 wraz z wykonaniem obsypki piaskowej.</t>
  </si>
  <si>
    <t>12.19</t>
  </si>
  <si>
    <t>Studnie rewizyjne z kręgów betonowych w gotowym wykopie, Fi·1500·mm osadnikowa (wysokość części osadnikowej 1m), głębokość 3·m, z pierścieniem odciążającym, właz klasy D400 wraz z wykonaniem obsypki piaskowej.</t>
  </si>
  <si>
    <t>12.20</t>
  </si>
  <si>
    <t>KNRW 218/513/6</t>
  </si>
  <si>
    <t>Studnie rewizyjne z kręgów betonowych w gotowym wykopie, Fi·1500·mm, za każde 0,5·m różnicy głębokości</t>
  </si>
  <si>
    <t>12.21</t>
  </si>
  <si>
    <t>Analogia. Studnie rewizyjne z kręgów betonowych w gotowym wykopie, Fi·2000·mm osadnikowa (wysokość części osadnikowej 1m), głębokość 3·m, z pierścieniem odciążającym, właz klasy D400 wraz z wykonaniem obsypki piaskowej.</t>
  </si>
  <si>
    <t>12.22</t>
  </si>
  <si>
    <t>Analogia. Studnie rewizyjne z kręgów betonowych w gotowym wykopie, Fi·2000·mm osadnikowa (wysokość części osadnikowej 0,5m), głębokość 3·m, z pierścieniem odciążającym, właz klasy D400 wraz z wykonaniem obsypki piaskowej.</t>
  </si>
  <si>
    <t>12.23</t>
  </si>
  <si>
    <t>Analogia. Studnie rewizyjne z kręgów betonowych w gotowym wykopie, Fi·2000·mm, za każde 0,5·m różnicy głębokości</t>
  </si>
  <si>
    <t>12.24</t>
  </si>
  <si>
    <t>KNRW 218/513/8</t>
  </si>
  <si>
    <t>Podstawa studni betonowa z kinetą, bet. B25 - studnie zabudowywane na ist. kanale.</t>
  </si>
  <si>
    <t>12.25</t>
  </si>
  <si>
    <t>Demontaż elementów uzbrojenia rurociągu, właz żeliwny dla studni KD, KS zlokalizowanych w jezdni</t>
  </si>
  <si>
    <t>12.26</t>
  </si>
  <si>
    <t>Rozbiórka i wymiana zwieńczenia studni w postaci pierścienia odciążającego i pokrywy betonowej studni. Wywóż i utylizacja gruzu. Zakup, transport i zabudowa nowych elementów. Studnie KD, KS zlokalizowane w jezdni</t>
  </si>
  <si>
    <t>12.27</t>
  </si>
  <si>
    <t>Analogia - Osadzenie włazu żeliwnego śr. 600mm  kl. D400, samopoziomujący, na 2 sztukach pierścieni wyrównawczych. Studnie KD, KS zlokalizowane w jezdni.</t>
  </si>
  <si>
    <t>12.28</t>
  </si>
  <si>
    <t>Zakup i dowóz kruszywa łamanego 0/63. Zasypanie wykopów po kanalizacji i przykanalikach.</t>
  </si>
  <si>
    <t>12.29</t>
  </si>
  <si>
    <t>Wykopy oraz przekopy wykonywane koparkami podsiębiernymi na odkład, koparka 0,40·m3, grunt kategorii III - zasypanie wykopów kruszywem 0/63</t>
  </si>
  <si>
    <t>12.30</t>
  </si>
  <si>
    <t>Zagęszczanie nasypów, ubijakami mechanicznymi, kruszywo 0/63</t>
  </si>
  <si>
    <t>12.31</t>
  </si>
  <si>
    <t>KNR 218/804/2 (1)</t>
  </si>
  <si>
    <t>Próba szczelności kanałów rurowych, kanał Dn·200·mm</t>
  </si>
  <si>
    <t>12.32</t>
  </si>
  <si>
    <t>KNR 218/804/4 (1)</t>
  </si>
  <si>
    <t>Próba szczelności kanałów rurowych, kanał Dn·300·mm</t>
  </si>
  <si>
    <t>12.33</t>
  </si>
  <si>
    <t>KNR 218/804/5 (1)</t>
  </si>
  <si>
    <t>Próba szczelności kanałów rurowych, kanał Dn·400·mm</t>
  </si>
  <si>
    <t>12.34</t>
  </si>
  <si>
    <t>KNR 218/804/9 (1)</t>
  </si>
  <si>
    <t>Próba szczelności kanałów rurowych, kanał Dn·1000·mm</t>
  </si>
  <si>
    <t>12.35</t>
  </si>
  <si>
    <t>Kalkulacja własna. Inspekcja TV kanałów (Kontrola CCTV) – uwzględniająca spadki, wykonana zgodnie z PN-EN 13508-2 Stan zewnętrznych systemów kanalizacyjnych, część 2: System kodowania inspekcji wizualnej.</t>
  </si>
  <si>
    <t>13</t>
  </si>
  <si>
    <t>ZABEZPIECZENIE IST. SIECI ENERGETYCZNEJ SST D-08.01.01</t>
  </si>
  <si>
    <t>KNR 201/310/2</t>
  </si>
  <si>
    <t>Wykopy ciągłe lub jamiste ze skarpami o szerokości dna do 1.5·m ze złożeniem urobku na odkład, wykopy o głębokości do 1.5·m, kategoria gruntu III</t>
  </si>
  <si>
    <t>KNR 218/501/1</t>
  </si>
  <si>
    <t>Podłoże z materiałów sypkich, grubości 10·cm</t>
  </si>
  <si>
    <t>KNR 510/303/3</t>
  </si>
  <si>
    <t>Układanie rur ochronnych dwudzielnych, rura gładka  Fi 110 mm A PS</t>
  </si>
  <si>
    <t>Roboty ziemne z transportem urobku samochodami samowyładowczymi do 1·km, kategoria gruntu III - odwóz gruntu</t>
  </si>
  <si>
    <t>KNR 201/214/4 (1)</t>
  </si>
  <si>
    <t>Odległości transportu, ponad 1·km samochodami samowyładowczymi, po drogach utwardzonych, grunt kategorii III-IV, samochód do 5·t na nakład na 9 km wraz z utylizacją</t>
  </si>
  <si>
    <t>Drenaże - podsypka filtracyjna w gotowym suchym wykopie, z gotowego kruszywa - obsypanie kanałów piaskiem 20 cm ponad rurę</t>
  </si>
  <si>
    <t>14</t>
  </si>
  <si>
    <t>WYMIANA SIECI GAZOWEJ W ŚLADZIE REMONTOWANEJ/PRZEBUDOWYWANEJ JEZDNI SST G-01.01</t>
  </si>
  <si>
    <t>KNR 201/217/2</t>
  </si>
  <si>
    <t>Wykopy oraz przekopy wykonywane koparkami podsiębiernymi na odkład, koparka 0,15·m3, grunt kategorii III</t>
  </si>
  <si>
    <t>KNRW 219/301/2</t>
  </si>
  <si>
    <t>Analogia. Montaż rurociagów z rur polietylenowych o średnicy nominalnej 25 mm montowanych z rur w zwojach PE100RC SDR11 wraz z przewodem lokalizacyjnym</t>
  </si>
  <si>
    <t>KNRW 219/301/6</t>
  </si>
  <si>
    <t>Analogia. Montaż rurociagów z rur polietylenowych o średnicy nominalnej 63 mm montowanych z rur w zwojach PE100RC SDR11 wraz z przewodem lokalizacyjnym</t>
  </si>
  <si>
    <t>14.5</t>
  </si>
  <si>
    <t>Podłoże z materiałów sypkich, grubości 20·cm - podsypa</t>
  </si>
  <si>
    <t>14.6</t>
  </si>
  <si>
    <t>Podłoże z materiałów sypkich, grubości 20·cm - obsypka</t>
  </si>
  <si>
    <t>14.7</t>
  </si>
  <si>
    <t>KNRW 219/208/7</t>
  </si>
  <si>
    <t>Analogia - Przejście PE/stal fi 25/20</t>
  </si>
  <si>
    <t>14.8</t>
  </si>
  <si>
    <t>KNRW 219/208/11</t>
  </si>
  <si>
    <t>Analogia - Przejście PE/stal fi 50/40</t>
  </si>
  <si>
    <t>14.9</t>
  </si>
  <si>
    <t>KNRW 219/208/12</t>
  </si>
  <si>
    <t>Analogia - Przejście PE/stal fi 63/50</t>
  </si>
  <si>
    <t>14.10</t>
  </si>
  <si>
    <t>KNRW 219/303/2 (1)</t>
  </si>
  <si>
    <t>Połączenia za pomocą kształtek elektrooporowych, Dn·25 mm - mufy</t>
  </si>
  <si>
    <t>złącze</t>
  </si>
  <si>
    <t>14.11</t>
  </si>
  <si>
    <t>KNRW 219/303/6 (1)</t>
  </si>
  <si>
    <t>Połączenia za pomocą kształtek elektrooporowych, Dn·63 mm - mufy</t>
  </si>
  <si>
    <t>14.12</t>
  </si>
  <si>
    <t>Analogia. Połączenia rur polietylenowych o średnicach nominalnych 63 mm za pomocą kształtek elektrooporowych pe - trójnika 63/63/63</t>
  </si>
  <si>
    <t>14.13</t>
  </si>
  <si>
    <t>KNRW 219/306/4 (1)</t>
  </si>
  <si>
    <t>Rury ochronne (osłonowe), Fi·90 mm, PE</t>
  </si>
  <si>
    <t>14.14</t>
  </si>
  <si>
    <t>Montaż aparatury kontrolno pomiarowej</t>
  </si>
  <si>
    <t>14.15</t>
  </si>
  <si>
    <t>KNRW 219/211/1</t>
  </si>
  <si>
    <t>Próby szczelności gazociągów na ciśnienie do 0.6 MPa, do Dn·65 mm</t>
  </si>
  <si>
    <t>14.16</t>
  </si>
  <si>
    <t>KNR 219/219/1</t>
  </si>
  <si>
    <t>Oznakowanie trasy gazociągu ułożonego w ziemi taśmą z tworzywa sztucznego</t>
  </si>
  <si>
    <t>14.17</t>
  </si>
  <si>
    <t>KNR 201/217/4</t>
  </si>
  <si>
    <t>Wykopy oraz przekopy wykonywane koparkami podsiębiernymi na odkład, koparka 0,25·m3, grunt kategorii III - zasypanie mechaniczne wykopów</t>
  </si>
  <si>
    <t>14.18</t>
  </si>
  <si>
    <t>KNR 201/320/2 (1)</t>
  </si>
  <si>
    <t>Ręczne zasypywanie wykopów liniowych o ścianach pionowych, głębokość do 1.5·m, kategoria gruntu III-IV, szerokość wykopu 0.8-1.5·m</t>
  </si>
  <si>
    <t>14.19</t>
  </si>
  <si>
    <t>KNR 201/212/1 (1)</t>
  </si>
  <si>
    <t>Roboty ziemne koparkami podsiębiernymi z transportem urobku samochodami samowyładowczymi do 1·km, w ziemi uprzednio zmagazynowanej w hałdach, koparka 0,15·m3, grunt kategorii I-III, spycharka 55·kW - odwóz nadmiaru gruntu</t>
  </si>
  <si>
    <t>14.20</t>
  </si>
  <si>
    <t>KNR 201/214/1 (1)</t>
  </si>
  <si>
    <t>Nakłady uzupełniające do tablic 0201-0213 za każde dalsze rozpoczęte 0,5·km odległości transportu, ponad 1·km samochodami samowyładowczymi, po terenie lub drogach gruntowych, grunt kategorii I-II, samochód do 5·t (nakład na 9km)</t>
  </si>
  <si>
    <t>14.21</t>
  </si>
  <si>
    <t>Kalkulacja własna</t>
  </si>
  <si>
    <t>Wykonanie dokumentacji powykonawczej geodezyjnej, tyczenie gazociągu</t>
  </si>
  <si>
    <t>14.22</t>
  </si>
  <si>
    <t>Opłata za przyłączenie wykonanego gazociągu</t>
  </si>
  <si>
    <t>15</t>
  </si>
  <si>
    <t>NAWIERZCHNI NA BAZIE ŻYWIC EPOKSYDOWO POLIURETANOWYCH SST D -12.01.01</t>
  </si>
  <si>
    <t>KNRW 712/302/4</t>
  </si>
  <si>
    <t>Czyszczenie szlifierkami i strumieniowo - ścierne strumieniowo - ścierne powierzchnia pozioma</t>
  </si>
  <si>
    <t>KNRW 711/101/1 (1)</t>
  </si>
  <si>
    <t>Gruntowanie podłoży podłoże betonowe - roztwór asfaltowy do gruntowania</t>
  </si>
  <si>
    <t>KNRW 711/103/5 (1)</t>
  </si>
  <si>
    <t>Wykonanie powłok z żywic sztucznych powierzchnie - otwarta przestrzeń warstw - 3</t>
  </si>
  <si>
    <t>16</t>
  </si>
  <si>
    <t>REGULACJA I WYMIANA WŁAZÓW URZADZEŃ PODZIEMNYCH SST D-07.01.01</t>
  </si>
  <si>
    <t>KNR 231/1406/4</t>
  </si>
  <si>
    <t>Regulacja pionowa studzienek dla urządzeń podziemnych, zawory wodociągowe i gazowe</t>
  </si>
  <si>
    <t>KNR 231/1406/3</t>
  </si>
  <si>
    <t>Regulacja pionowa studzienek dla urządzeń podziemnych, włazy kanałowe</t>
  </si>
  <si>
    <t>17</t>
  </si>
  <si>
    <t>ROBOTY WYKOŃCZENIOWE SST D-05.09.01, D-09.01.01</t>
  </si>
  <si>
    <t>KNR 231/1206/1</t>
  </si>
  <si>
    <t>Analogia. Przebrukowanie nawierzchni z betonowej kostki brukowej, dowiązanie wysokościowe ist. chodników do stanu projektowanego</t>
  </si>
  <si>
    <t>Roboty ziemne koparkami podsiębiernymi z transportem urobku samochodami samowyładowczymi do 1·km, koparka 0,15·m3, grunt kategorii III - dowóz humusu</t>
  </si>
  <si>
    <t>17.3</t>
  </si>
  <si>
    <t>Materiał - humus</t>
  </si>
  <si>
    <t>17.4</t>
  </si>
  <si>
    <t>Nakłady uzupełniające do tablic 0201-0213 za każde dalsze rozpoczęte 0,5·km odległości transportu, ponad 1·km samochodami samowyładowczymi, po drogach utwardzonych, grunt kategorii III-IV, samochód do 5·t (nakład na 9km) - humus</t>
  </si>
  <si>
    <t>17.5</t>
  </si>
  <si>
    <t>KNR 221/218/1</t>
  </si>
  <si>
    <t>Rozścielenie ziemi urodzajnej, teren płaski ręcznie z przerzutem - humus</t>
  </si>
  <si>
    <t>17.6</t>
  </si>
  <si>
    <t>KNR 201/505/2</t>
  </si>
  <si>
    <t>Plantowanie powierzchni gruntu rodzimego, ręczne, kategoria gruntu IV</t>
  </si>
  <si>
    <t>17.7</t>
  </si>
  <si>
    <t>KNR 221/401/3</t>
  </si>
  <si>
    <t>Wykonanie trawników dywanowych siewem, bez nawożenia, kategoria gruntu IV</t>
  </si>
  <si>
    <t>„Remont drogi powiatowej 2616 S ul. Stalmacha w Skoczowie na odcinku ok. 0,6 km wraz z elementami przebudowy”</t>
  </si>
  <si>
    <t>Wartość robót</t>
  </si>
  <si>
    <t>BRANŻA DROGOWA</t>
  </si>
  <si>
    <t>[1]</t>
  </si>
  <si>
    <t>[2]</t>
  </si>
  <si>
    <t>[3]</t>
  </si>
  <si>
    <t>[4]</t>
  </si>
  <si>
    <t>[5]</t>
  </si>
  <si>
    <t>[6]</t>
  </si>
  <si>
    <t>[7]</t>
  </si>
  <si>
    <t>podsumowanie elementu</t>
  </si>
  <si>
    <t>K O S Z T O R Y S    O F E R T O W Y   I</t>
  </si>
  <si>
    <t>RAZEM ROBOTY DROGOWE [BRUTTO]</t>
  </si>
  <si>
    <t>słownie złotych: ……………………………………………………………………………………………………………………………………………………...................................</t>
  </si>
  <si>
    <t>ROBOTY ROZBIÓRKOWE SST D-01.02.01</t>
  </si>
  <si>
    <t>KNNR 6/802/4</t>
  </si>
  <si>
    <t>Rozebranie nawierzchni, masy mineralno-bitumiczne grubość 4·cm (nakład na 10 cm), mechanicznie - odtworzenia po KD</t>
  </si>
  <si>
    <t>ROBOTY ZIEMNE SST D-02.01.01, D- 02.02.01, D-02.03.01</t>
  </si>
  <si>
    <t>UTWARDZENIE TERENU TYP 1 - nawierzchnia betonowa kostka brukowa SST D-04.01.01, D-04.02.01, D-04.03.01, D-05.09.01</t>
  </si>
  <si>
    <t>UTWARDZENIE TERENU TYP 3 - nawierzchnia betonowa kostka brukowa SST D-04.01.01, D-04.02.01, D-04.03.01, D-05.09.01</t>
  </si>
  <si>
    <t>7.6</t>
  </si>
  <si>
    <t>ELEMENTY DROGOWE SST D-06.01.01, D-06.03.01</t>
  </si>
  <si>
    <t>KANALIZACJA SST - 00.00, 01.00, 02.01</t>
  </si>
  <si>
    <t>9.8</t>
  </si>
  <si>
    <t>9.9</t>
  </si>
  <si>
    <t>9.10</t>
  </si>
  <si>
    <t>9.11</t>
  </si>
  <si>
    <t>9.12</t>
  </si>
  <si>
    <t>9.13</t>
  </si>
  <si>
    <t>KOSZTY KWALIFIKOWANE</t>
  </si>
  <si>
    <t>RAZEM KOSZTY KWALIFIKOWANE</t>
  </si>
  <si>
    <t>UTWARDZENIE TERENU TYP 2 - nawierzchnia destrukt asfaltowy + grys SST D-04.01.01, D-04.02.01, D-04.03.01, D-05.06.01, 
D-05.07.01</t>
  </si>
  <si>
    <t>POBOCZA - nawierzchnia destrukt asfaltowy + grys SST D-05.08.01, D-05.06.01, D-05.07.01, D-05.04.01, D-04.01.01, D-04.02.01, 
D-04.03.01</t>
  </si>
  <si>
    <t>ODTWORZENIE PRZEKOPÓW PO KANALIZACJI DESZCZOWEJ - nawierzchnia beton asfaltowy SST D-04.01.01, D-04.02.01, 
D-04.03.01, D-05.04.01, D-05.02.01, D-05.03.01</t>
  </si>
  <si>
    <t>ZJAZD TYP 2 (publiczny) - nawierzchnia beton asfaltowy SST D-04.01.01, D-04.02.01, D-04.03.01, D-05.01.01, D-05.02.01, D-05.03.01, 
D-05.04.01</t>
  </si>
  <si>
    <t>RAZEM ROBOTY DROGOWE [NETTO]</t>
  </si>
  <si>
    <t>RAZEM KOSZTY NIEKWALIFIKOWANE</t>
  </si>
  <si>
    <t>Oznakowanie pionowe SST D-11.03.01</t>
  </si>
  <si>
    <t>KNR 231/703/3</t>
  </si>
  <si>
    <t>Analogia-Przymocowanie tablic znaków drogowych, znaki zakazu, nakazu, ostrzegawcze, informacyjne - zdjęcie</t>
  </si>
  <si>
    <t>KNR 231/702/2</t>
  </si>
  <si>
    <t>Analogia - Słupki do znaków drogowych, z rur stalowych, Fi·70 mm - rozbiórka</t>
  </si>
  <si>
    <t>Słupki do znaków drogowych, z rur stalowych, Fi·70·mm - długość pow. 3m</t>
  </si>
  <si>
    <t>KNR 231/703/2</t>
  </si>
  <si>
    <t>Przymocowanie tablic znaków drogowych, znaki zakazu, nakazu, ostrzegawcze, informacyjne, powierzchnia ponad 0.3·m2, typ średni  (zgodnie z załączonym projektem)</t>
  </si>
  <si>
    <t>KNR 231/703/1</t>
  </si>
  <si>
    <t>Przymocowanie tablic znaków drogowych, znaki zakazu, nakazu, ostrzegawcze, informacyjne, powierzchnia do 0,3·m2 (zgodnie z załączonym projektem)</t>
  </si>
  <si>
    <t>KNR 231/703/5</t>
  </si>
  <si>
    <t>Analogia - Przymocowanie tablic znaków drogowych, drogowskazy jednoramienne, powierzchnia ponad 0,3·m2 - typ E, typ T  (zgodnie z załaczonym projektem)</t>
  </si>
  <si>
    <t>Zakup i montaż zestawu znaku aktywnego D-6 obustronnego + oświetlenie ulicy z zasilaniem solarno-wiatrowym, montowany na wysiegniku do 7m wg. dokumentacji projektowej.</t>
  </si>
  <si>
    <t>Oznakowanie poziome SST D-11.02.01</t>
  </si>
  <si>
    <t>KNR 231/706/5</t>
  </si>
  <si>
    <t>Oznakowanie poziome jezdni farbą chemoutwardzalną, linie na skrzyżowaniach i przejściach dla pieszych malowane ręcznie</t>
  </si>
  <si>
    <t>KNR 231/706/2</t>
  </si>
  <si>
    <t>Oznakowanie poziome jezdni farbą chemoutwardzalną, linie segregacyjne i krawędziowe ciągłe malowane mechanicznie</t>
  </si>
  <si>
    <t>Oznakowanie na czas prowadzenia robót SST D-11.01.01</t>
  </si>
  <si>
    <t>Oznakowanie na czas prowadzenia robót  budowlanych  - komplet, w tym wszelkie  koszty związane z wdrożeniem projektu TOR oraz jego  utrzymaniem i likwidacją TOR</t>
  </si>
  <si>
    <t>18</t>
  </si>
  <si>
    <t>18.1</t>
  </si>
  <si>
    <t>18.2</t>
  </si>
  <si>
    <t>18.3</t>
  </si>
  <si>
    <t>18.4</t>
  </si>
  <si>
    <t>18.5</t>
  </si>
  <si>
    <t>18.6</t>
  </si>
  <si>
    <t>18.7</t>
  </si>
  <si>
    <t>19</t>
  </si>
  <si>
    <t>19.1</t>
  </si>
  <si>
    <t>19.2</t>
  </si>
  <si>
    <t>20</t>
  </si>
  <si>
    <t>20.1</t>
  </si>
  <si>
    <t>K O S Z T O R Y S    O F E R T O W Y   II</t>
  </si>
  <si>
    <t>BRANŻA SANITARNA - kanalizacja sanitarna</t>
  </si>
  <si>
    <t>Analiza własna</t>
  </si>
  <si>
    <r>
      <rPr>
        <sz val="8"/>
        <rFont val="Tahoma"/>
        <family val="2"/>
        <charset val="238"/>
      </rPr>
      <t>KNRw 0201
0113-0300</t>
    </r>
  </si>
  <si>
    <r>
      <rPr>
        <sz val="8"/>
        <rFont val="Tahoma"/>
        <family val="2"/>
        <charset val="238"/>
      </rPr>
      <t>KNNR 0001
0202-0600</t>
    </r>
  </si>
  <si>
    <r>
      <rPr>
        <sz val="8"/>
        <rFont val="Tahoma"/>
        <family val="2"/>
        <charset val="238"/>
      </rPr>
      <t>KNNR 0001
0208-0201</t>
    </r>
  </si>
  <si>
    <r>
      <rPr>
        <sz val="8"/>
        <rFont val="Tahoma"/>
        <family val="2"/>
        <charset val="238"/>
      </rPr>
      <t>KNNR 0001
0307-0400</t>
    </r>
  </si>
  <si>
    <r>
      <rPr>
        <sz val="8"/>
        <rFont val="Tahoma"/>
        <family val="2"/>
        <charset val="238"/>
      </rPr>
      <t>KNNR 0001
0313-0200</t>
    </r>
  </si>
  <si>
    <r>
      <rPr>
        <sz val="8"/>
        <rFont val="Tahoma"/>
        <family val="2"/>
        <charset val="238"/>
      </rPr>
      <t>KNNR 0001
0214-0200</t>
    </r>
  </si>
  <si>
    <r>
      <rPr>
        <sz val="8"/>
        <rFont val="Tahoma"/>
        <family val="2"/>
        <charset val="238"/>
      </rPr>
      <t>KNNR 0001
0318-0400</t>
    </r>
  </si>
  <si>
    <r>
      <rPr>
        <sz val="8"/>
        <rFont val="Tahoma"/>
        <family val="2"/>
        <charset val="238"/>
      </rPr>
      <t>KNR 0201
0236-0200</t>
    </r>
  </si>
  <si>
    <r>
      <rPr>
        <sz val="8"/>
        <rFont val="Tahoma"/>
        <family val="2"/>
        <charset val="238"/>
      </rPr>
      <t>KNNR 0006
0802-0400</t>
    </r>
  </si>
  <si>
    <r>
      <rPr>
        <sz val="8"/>
        <rFont val="Tahoma"/>
        <family val="2"/>
        <charset val="238"/>
      </rPr>
      <t>KNR 0231
0803-0400</t>
    </r>
  </si>
  <si>
    <r>
      <rPr>
        <sz val="8"/>
        <rFont val="Tahoma"/>
        <family val="2"/>
        <charset val="238"/>
      </rPr>
      <t>KNR 0231
0802-0700</t>
    </r>
  </si>
  <si>
    <r>
      <rPr>
        <sz val="8"/>
        <rFont val="Tahoma"/>
        <family val="2"/>
        <charset val="238"/>
      </rPr>
      <t>KNR 0231
0802-0800</t>
    </r>
  </si>
  <si>
    <r>
      <rPr>
        <sz val="8"/>
        <rFont val="Tahoma"/>
        <family val="2"/>
        <charset val="238"/>
      </rPr>
      <t>KNR 0231
0815-0700</t>
    </r>
  </si>
  <si>
    <r>
      <rPr>
        <sz val="8"/>
        <rFont val="Tahoma"/>
        <family val="2"/>
        <charset val="238"/>
      </rPr>
      <t>KNR 0401
0212-0100</t>
    </r>
  </si>
  <si>
    <r>
      <rPr>
        <sz val="8"/>
        <rFont val="Tahoma"/>
        <family val="2"/>
        <charset val="238"/>
      </rPr>
      <t>KNR 0231
0804-0300</t>
    </r>
  </si>
  <si>
    <r>
      <rPr>
        <sz val="8"/>
        <rFont val="Tahoma"/>
        <family val="2"/>
        <charset val="238"/>
      </rPr>
      <t>KNR 0231
0813-0300</t>
    </r>
  </si>
  <si>
    <r>
      <rPr>
        <sz val="8"/>
        <rFont val="Tahoma"/>
        <family val="2"/>
        <charset val="238"/>
      </rPr>
      <t>KNNR 0001
0507-0100</t>
    </r>
  </si>
  <si>
    <r>
      <rPr>
        <sz val="8"/>
        <rFont val="Tahoma"/>
        <family val="2"/>
        <charset val="238"/>
      </rPr>
      <t>KNNR 0001
0507-0200</t>
    </r>
  </si>
  <si>
    <r>
      <rPr>
        <sz val="8"/>
        <rFont val="Tahoma"/>
        <family val="2"/>
        <charset val="238"/>
      </rPr>
      <t>KNNR 0004
1411-0300</t>
    </r>
  </si>
  <si>
    <r>
      <rPr>
        <sz val="8"/>
        <rFont val="Tahoma"/>
        <family val="2"/>
        <charset val="238"/>
      </rPr>
      <t>KNNR 0004
1308-0200</t>
    </r>
  </si>
  <si>
    <r>
      <rPr>
        <sz val="8"/>
        <rFont val="Tahoma"/>
        <family val="2"/>
        <charset val="238"/>
      </rPr>
      <t>KNNR 0004
1308-0300</t>
    </r>
  </si>
  <si>
    <r>
      <rPr>
        <sz val="8"/>
        <rFont val="Tahoma"/>
        <family val="2"/>
        <charset val="238"/>
      </rPr>
      <t>KNNR 0004
1411-0400</t>
    </r>
  </si>
  <si>
    <r>
      <rPr>
        <sz val="8"/>
        <rFont val="Tahoma"/>
        <family val="2"/>
        <charset val="238"/>
      </rPr>
      <t>KNNR 0004
1321-0200</t>
    </r>
  </si>
  <si>
    <r>
      <rPr>
        <sz val="8"/>
        <rFont val="Tahoma"/>
        <family val="2"/>
        <charset val="238"/>
      </rPr>
      <t>KNNR 0004
1417-0200</t>
    </r>
  </si>
  <si>
    <r>
      <rPr>
        <sz val="8"/>
        <rFont val="Tahoma"/>
        <family val="2"/>
        <charset val="238"/>
      </rPr>
      <t>KNNR 0004
1413-0100</t>
    </r>
  </si>
  <si>
    <r>
      <rPr>
        <sz val="8"/>
        <rFont val="Tahoma"/>
        <family val="2"/>
        <charset val="238"/>
      </rPr>
      <t>KNR 0405
0315-0100</t>
    </r>
  </si>
  <si>
    <r>
      <rPr>
        <sz val="8"/>
        <rFont val="Tahoma"/>
        <family val="2"/>
        <charset val="238"/>
      </rPr>
      <t>KNNR 0004
1606-0300</t>
    </r>
  </si>
  <si>
    <r>
      <rPr>
        <sz val="8"/>
        <rFont val="Tahoma"/>
        <family val="2"/>
        <charset val="238"/>
      </rPr>
      <t>KNR 0231
0308-0100</t>
    </r>
  </si>
  <si>
    <r>
      <rPr>
        <sz val="8"/>
        <rFont val="Tahoma"/>
        <family val="2"/>
        <charset val="238"/>
      </rPr>
      <t>KNR 0231
0114-0500</t>
    </r>
  </si>
  <si>
    <r>
      <rPr>
        <sz val="8"/>
        <rFont val="Tahoma"/>
        <family val="2"/>
        <charset val="238"/>
      </rPr>
      <t>KNR 0231
0114-0600</t>
    </r>
  </si>
  <si>
    <r>
      <rPr>
        <sz val="8"/>
        <rFont val="Tahoma"/>
        <family val="2"/>
        <charset val="238"/>
      </rPr>
      <t>KNR 0231
0204-0300</t>
    </r>
  </si>
  <si>
    <t>Analogia - Roboty pomiarowe przy liniowych robotach ziemnych - wytyczenie geodezyjne wraz z obsługą geodezyjną</t>
  </si>
  <si>
    <t>Roboty ziemne wykonywane koparkami podsiębiernymi,poj.łyżki 0,40 m3,z transportem urobku samochodami samowyład.do 5 t,na odległość do 1 km,w gruncie kat. III, IV z odwodnieniem</t>
  </si>
  <si>
    <t>Wykopy liniowe szerokości 0,8-2,5 m,głębokości do 3,0 m o ścianach pionowych, z ręcznym wydobyciem urobku w gruntach suchych kategorii III, IV z odwodnieniem</t>
  </si>
  <si>
    <t>Pełne umocnienie palami szalunkowymi stalowymi (wypraskami) wraz z rozbiórką,ścian wykopów szerokości do 1,0 m,głębokości do 6,0 m,w gruntach suchych kat. I -  IV - Analogia - zabezpieczenie zgodnie z technologią wg projektu</t>
  </si>
  <si>
    <t>Analogia - Zasypanie wykopów fundamentowych podłużnych,punktowych,obiektowych,rowów spycharkami 55kw/75km.zagęszczanie spycharkami grub.30 cm,grunt III, IV - Analogia - zasypanie wykopów pospółka z dowozem - wymiana gruntu</t>
  </si>
  <si>
    <t>Zasypywanie wykopów szerokości 0,8-2,5 m,głębokości do 3,0 m,o ścianach pionowych,w gruntach kategorii IV</t>
  </si>
  <si>
    <t>Zagęszczenie nasypów ubijakami mechanicznymi. Grunt spoisty kategorii III- IV (B.I.nr 8/96)</t>
  </si>
  <si>
    <t>Cięcie nawierzchni asfaltowej, grubość 10cm</t>
  </si>
  <si>
    <t>Mechaniczne rozebranie nawierzchni z mas mineralno bitumicznych o grubości 4 cm</t>
  </si>
  <si>
    <t>Mechaniczne rozebranie podbudowy z kruszywa kamiennego o grubości 15 cm</t>
  </si>
  <si>
    <t>Rozebranie chodników, wysepek przystankowych i przejść dla pieszych.płyty betonowe o wymiarach 50x50x7 cm na podsypce cementowo piaskowej</t>
  </si>
  <si>
    <t>Analogia - Mechaniczne rozebranie nawierzchni z tłucznia kamiennego o grubości nawierzchni 15 cm - rozebranie podjazdu utwardzonego i pobocza</t>
  </si>
  <si>
    <t>Rozebranie krawężników betonowych o wymiarach 15x30 cm na podsypce cementowo piaskowej</t>
  </si>
  <si>
    <t>Demontaż i odtworzenie ogrodzeń po robotach ziemno-montażowych</t>
  </si>
  <si>
    <t>Humusowanie skarp z obsianiem,przy grubości warstwy humusu 5 cm</t>
  </si>
  <si>
    <t>Podłoża pod kanały i obiekty z materiałów sypkich i stabilizowanych cementem - podłoże z materiałów sypkich</t>
  </si>
  <si>
    <t>Kanały z rur PVC łączone na wcisk - rurociągi PVC SN8 lite o średnicy zewnętrznej 160 mm.</t>
  </si>
  <si>
    <t>Kanały z rur PVC łączone na wcisk - rurociągi PVC SN8 lite o średnicy zewnętrznej 200 mm.</t>
  </si>
  <si>
    <t>Podłoża pod kanały i obiekty z materiałów sypkich - obsypka piaskowa rur PCW o grubości 20 cm ponad wierzch rury</t>
  </si>
  <si>
    <t>Kształtki z PVC kanalizacyjne jednokielichowe o średnicy zewnętrznej 160 mm łączone na wcisk - korek systemowy</t>
  </si>
  <si>
    <t>Studzienki kanalizacyjne systemowe o średnicy 425 mm, zamknięcie rurą teleskopową z włazem typu D400,</t>
  </si>
  <si>
    <t>Analogia - Studzienki kanalizacyjne z kręgów żelbetowych o średnicy 600mm właz D400 żeliwny z wypełnieniem betonowym, w gotowym wykopie</t>
  </si>
  <si>
    <t>Studzienki kanalizacyjne z kręgów żelbetowych o średnicy 1000mm właz D400  żeliwny z wypełnieniem betonowym, w gotowym wykopie</t>
  </si>
  <si>
    <t>Analogia - Demontaż nieczynnego rurociągu kanalizacji sanitarnej</t>
  </si>
  <si>
    <t>Likwidacja nieczynnego rurociągu kanalizacji sanitarnej poprzez zamulenie</t>
  </si>
  <si>
    <t>Analogia - Próba wodna szczelności kanałów z rur PVC, kamionka o średnicy 160 i 200 mm</t>
  </si>
  <si>
    <t>Monitoring kanalizacji sanitarnej</t>
  </si>
  <si>
    <t>Analogia - odtworzenie nawierzchni z płyt betonowych lanych na miejscu zbrojonych siatką fi6mm</t>
  </si>
  <si>
    <t>Podbudowy z kruszywa łamanego, frakcja 0-63mm, warstwa zasadnicza, grubość warstwy po zagęszczeniu 15 cm - podjazd nawierzchnia utwardzona</t>
  </si>
  <si>
    <t>Nawierzchnie z kruszywa łamanego, frakcja 0-31,5, grubość warstwy po uwalowaniu 10 cm - podjazd nawierzchnia utwardzona</t>
  </si>
  <si>
    <r>
      <rPr>
        <b/>
        <sz val="9"/>
        <rFont val="Tahoma"/>
        <family val="2"/>
        <charset val="238"/>
      </rPr>
      <t xml:space="preserve">Roboty ziemne
</t>
    </r>
    <r>
      <rPr>
        <sz val="8"/>
        <rFont val="Tahoma"/>
        <family val="2"/>
        <charset val="238"/>
      </rPr>
      <t>CPV 45231300-8</t>
    </r>
  </si>
  <si>
    <r>
      <rPr>
        <sz val="8"/>
        <rFont val="Tahoma"/>
        <family val="2"/>
        <charset val="238"/>
      </rPr>
      <t>Nakłady uzupełniające,za każdy dalszy rozpoczety 1km odległości transportu ponad 1km,samochodami samowyład.5-10t,po drogach o nawierzchni utwardzonej, kat. I-IV
Krotność: 4,0000</t>
    </r>
  </si>
  <si>
    <r>
      <rPr>
        <b/>
        <sz val="9"/>
        <rFont val="Tahoma"/>
        <family val="2"/>
        <charset val="238"/>
      </rPr>
      <t xml:space="preserve">Rozbiórki
</t>
    </r>
    <r>
      <rPr>
        <sz val="8"/>
        <rFont val="Tahoma"/>
        <family val="2"/>
        <charset val="238"/>
      </rPr>
      <t>CPV 45231300-8</t>
    </r>
  </si>
  <si>
    <r>
      <rPr>
        <sz val="8"/>
        <rFont val="Tahoma"/>
        <family val="2"/>
        <charset val="238"/>
      </rPr>
      <t>Mechaniczne rozebranie nawierzchni z mieszanek mineralno bitumicznych,za każdy dalszy 1 cm
Krotność: 4,0000</t>
    </r>
  </si>
  <si>
    <r>
      <rPr>
        <sz val="8"/>
        <rFont val="Tahoma"/>
        <family val="2"/>
        <charset val="238"/>
      </rPr>
      <t>Mechaniczne rozebranie podbudowy z kruszywa kamiennego,za każdy dalszy 1 cm
Krotność: 25,0000</t>
    </r>
  </si>
  <si>
    <r>
      <rPr>
        <sz val="8"/>
        <rFont val="Tahoma"/>
        <family val="2"/>
        <charset val="238"/>
      </rPr>
      <t>Rozbiórka elementów konstrukcji betonowych - Analogia
- rozebranie nawierzchni z płyt betonowych lanych na miejscu</t>
    </r>
  </si>
  <si>
    <r>
      <rPr>
        <sz val="8"/>
        <rFont val="Tahoma"/>
        <family val="2"/>
        <charset val="238"/>
      </rPr>
      <t>Humusowanie skarp z obsianiem,dodatek za każdy następny 1 cm humusu
Krotność: 5,0000</t>
    </r>
  </si>
  <si>
    <r>
      <rPr>
        <b/>
        <sz val="9"/>
        <rFont val="Tahoma"/>
        <family val="2"/>
        <charset val="238"/>
      </rPr>
      <t xml:space="preserve">Roboty montażowe
</t>
    </r>
    <r>
      <rPr>
        <sz val="8"/>
        <rFont val="Tahoma"/>
        <family val="2"/>
        <charset val="238"/>
      </rPr>
      <t>CPV 45231300-8</t>
    </r>
  </si>
  <si>
    <r>
      <rPr>
        <b/>
        <sz val="9"/>
        <rFont val="Tahoma"/>
        <family val="2"/>
        <charset val="238"/>
      </rPr>
      <t xml:space="preserve">Odtworzenie nawierzchni
</t>
    </r>
    <r>
      <rPr>
        <sz val="8"/>
        <rFont val="Tahoma"/>
        <family val="2"/>
        <charset val="238"/>
      </rPr>
      <t>CPV 45231300-8</t>
    </r>
  </si>
  <si>
    <r>
      <rPr>
        <sz val="8"/>
        <rFont val="Tahoma"/>
        <family val="2"/>
        <charset val="238"/>
      </rPr>
      <t>Podbudowy z kruszywa łamanego, frakcja 0-63mm, warstwa zasadnicza, dopłata za każdy dalszy 1 cm grubości warstwy ponad 15 cm - podjazd nawierzchnia utwardzona
Krotność: 5,0000</t>
    </r>
  </si>
  <si>
    <t>próba</t>
  </si>
  <si>
    <t>3.7</t>
  </si>
  <si>
    <t>3.8</t>
  </si>
  <si>
    <t>3.9</t>
  </si>
  <si>
    <t>3.10</t>
  </si>
  <si>
    <t>3.11</t>
  </si>
  <si>
    <t>3.12</t>
  </si>
  <si>
    <t>RAZEM BRANŻA SANITARNA (kanalizacja sanitarna) [BRUTTO]</t>
  </si>
  <si>
    <t>RAZEM BRANŻA SANITARNA (kanalizacja sanitarna) [NETTO]</t>
  </si>
  <si>
    <t>BRANŻA SANITARNA - sieć wodociągowa</t>
  </si>
  <si>
    <r>
      <rPr>
        <sz val="8"/>
        <rFont val="Tahoma"/>
        <family val="2"/>
        <charset val="238"/>
      </rPr>
      <t>KNNR 0001
0202-0400</t>
    </r>
  </si>
  <si>
    <r>
      <rPr>
        <sz val="8"/>
        <rFont val="Tahoma"/>
        <family val="2"/>
        <charset val="238"/>
      </rPr>
      <t>KNNR 0001
0313-0100</t>
    </r>
  </si>
  <si>
    <r>
      <rPr>
        <sz val="8"/>
        <rFont val="Tahoma"/>
        <family val="2"/>
        <charset val="238"/>
      </rPr>
      <t>KNNR 0004
1009-0400</t>
    </r>
  </si>
  <si>
    <r>
      <rPr>
        <sz val="8"/>
        <rFont val="Tahoma"/>
        <family val="2"/>
        <charset val="238"/>
      </rPr>
      <t>KNNR 0004
1009-0300</t>
    </r>
  </si>
  <si>
    <r>
      <rPr>
        <sz val="8"/>
        <rFont val="Tahoma"/>
        <family val="2"/>
        <charset val="238"/>
      </rPr>
      <t>KNNR 0004
1009-0100</t>
    </r>
  </si>
  <si>
    <r>
      <rPr>
        <sz val="8"/>
        <rFont val="Tahoma"/>
        <family val="2"/>
        <charset val="238"/>
      </rPr>
      <t>KNNR 0004
1010-0400</t>
    </r>
  </si>
  <si>
    <r>
      <rPr>
        <sz val="8"/>
        <rFont val="Tahoma"/>
        <family val="2"/>
        <charset val="238"/>
      </rPr>
      <t>KNNR 0004
1010-0300</t>
    </r>
  </si>
  <si>
    <r>
      <rPr>
        <sz val="8"/>
        <rFont val="Tahoma"/>
        <family val="2"/>
        <charset val="238"/>
      </rPr>
      <t>KNNR 0004
1112-0200</t>
    </r>
  </si>
  <si>
    <r>
      <rPr>
        <sz val="8"/>
        <rFont val="Tahoma"/>
        <family val="2"/>
        <charset val="238"/>
      </rPr>
      <t>KNNR 0004
1011-0400</t>
    </r>
  </si>
  <si>
    <r>
      <rPr>
        <sz val="8"/>
        <rFont val="Tahoma"/>
        <family val="2"/>
        <charset val="238"/>
      </rPr>
      <t>KNNR 0004
1011-0300</t>
    </r>
  </si>
  <si>
    <r>
      <rPr>
        <sz val="8"/>
        <rFont val="Tahoma"/>
        <family val="2"/>
        <charset val="238"/>
      </rPr>
      <t>KNNR 0004
1113-0100</t>
    </r>
  </si>
  <si>
    <r>
      <rPr>
        <sz val="8"/>
        <rFont val="Tahoma"/>
        <family val="2"/>
        <charset val="238"/>
      </rPr>
      <t>KNNR 0004
1012-0200</t>
    </r>
  </si>
  <si>
    <r>
      <rPr>
        <sz val="8"/>
        <rFont val="Tahoma"/>
        <family val="2"/>
        <charset val="238"/>
      </rPr>
      <t>KNNR 0004
1012-0100</t>
    </r>
  </si>
  <si>
    <r>
      <rPr>
        <sz val="8"/>
        <rFont val="Tahoma"/>
        <family val="2"/>
        <charset val="238"/>
      </rPr>
      <t>KNNR 0004
1011-0100</t>
    </r>
  </si>
  <si>
    <r>
      <rPr>
        <sz val="8"/>
        <rFont val="Tahoma"/>
        <family val="2"/>
        <charset val="238"/>
      </rPr>
      <t>KNRw 0218
0219-0100</t>
    </r>
  </si>
  <si>
    <r>
      <rPr>
        <sz val="8"/>
        <rFont val="Tahoma"/>
        <family val="2"/>
        <charset val="238"/>
      </rPr>
      <t>KNRw 0218
0219-0300</t>
    </r>
  </si>
  <si>
    <r>
      <rPr>
        <sz val="8"/>
        <rFont val="Tahoma"/>
        <family val="2"/>
        <charset val="238"/>
      </rPr>
      <t>KNR 0219
0306-0500</t>
    </r>
  </si>
  <si>
    <r>
      <rPr>
        <sz val="8"/>
        <rFont val="Tahoma"/>
        <family val="2"/>
        <charset val="238"/>
      </rPr>
      <t>KNR 0219
0306-0600</t>
    </r>
  </si>
  <si>
    <r>
      <rPr>
        <sz val="8"/>
        <rFont val="Tahoma"/>
        <family val="2"/>
        <charset val="238"/>
      </rPr>
      <t>KNR 0219
0306-0800</t>
    </r>
  </si>
  <si>
    <r>
      <rPr>
        <sz val="8"/>
        <rFont val="Tahoma"/>
        <family val="2"/>
        <charset val="238"/>
      </rPr>
      <t>KNR 0219
0306-1100</t>
    </r>
  </si>
  <si>
    <r>
      <rPr>
        <sz val="8"/>
        <rFont val="Tahoma"/>
        <family val="2"/>
        <charset val="238"/>
      </rPr>
      <t>KNNR 0004
1606-0100</t>
    </r>
  </si>
  <si>
    <r>
      <rPr>
        <sz val="8"/>
        <rFont val="Tahoma"/>
        <family val="2"/>
        <charset val="238"/>
      </rPr>
      <t>KNNR 0004
1611-0100</t>
    </r>
  </si>
  <si>
    <r>
      <rPr>
        <sz val="8"/>
        <rFont val="Tahoma"/>
        <family val="2"/>
        <charset val="238"/>
      </rPr>
      <t>KNNR 0004
1612-0100</t>
    </r>
  </si>
  <si>
    <r>
      <rPr>
        <sz val="8"/>
        <rFont val="Tahoma"/>
        <family val="2"/>
        <charset val="238"/>
      </rPr>
      <t>KNR 0219
0219-0100</t>
    </r>
  </si>
  <si>
    <r>
      <rPr>
        <sz val="8"/>
        <rFont val="Tahoma"/>
        <family val="2"/>
        <charset val="238"/>
      </rPr>
      <t>KNNR 0001
0211-0200</t>
    </r>
  </si>
  <si>
    <r>
      <rPr>
        <sz val="8"/>
        <rFont val="Tahoma"/>
        <family val="2"/>
        <charset val="238"/>
      </rPr>
      <t>KNNR 0001
0317-0100</t>
    </r>
  </si>
  <si>
    <r>
      <rPr>
        <sz val="8"/>
        <rFont val="Tahoma"/>
        <family val="2"/>
        <charset val="238"/>
      </rPr>
      <t>KNR 0219
0217-0600</t>
    </r>
  </si>
  <si>
    <r>
      <rPr>
        <sz val="8"/>
        <rFont val="Tahoma"/>
        <family val="2"/>
        <charset val="238"/>
      </rPr>
      <t>KNNR 0004
0140-0100</t>
    </r>
  </si>
  <si>
    <r>
      <rPr>
        <sz val="8"/>
        <rFont val="Tahoma"/>
        <family val="2"/>
        <charset val="238"/>
      </rPr>
      <t>KNNR 0004
0123-0102</t>
    </r>
  </si>
  <si>
    <r>
      <rPr>
        <sz val="8"/>
        <rFont val="Tahoma"/>
        <family val="2"/>
        <charset val="238"/>
      </rPr>
      <t>KNNR 0004
0132-0310</t>
    </r>
  </si>
  <si>
    <r>
      <rPr>
        <sz val="8"/>
        <rFont val="Tahoma"/>
        <family val="2"/>
        <charset val="238"/>
      </rPr>
      <t>KNNR 0004
0132-0302</t>
    </r>
  </si>
  <si>
    <r>
      <rPr>
        <sz val="8"/>
        <rFont val="Tahoma"/>
        <family val="2"/>
        <charset val="238"/>
      </rPr>
      <t>KNR 0231
0803-0300</t>
    </r>
  </si>
  <si>
    <r>
      <rPr>
        <sz val="8"/>
        <rFont val="Tahoma"/>
        <family val="2"/>
        <charset val="238"/>
      </rPr>
      <t>KNR 0401
0108-1100</t>
    </r>
  </si>
  <si>
    <r>
      <rPr>
        <sz val="8"/>
        <rFont val="Tahoma"/>
        <family val="2"/>
        <charset val="238"/>
      </rPr>
      <t>KNR 0401
0108-1200</t>
    </r>
  </si>
  <si>
    <r>
      <rPr>
        <sz val="8"/>
        <rFont val="Tahoma"/>
        <family val="2"/>
        <charset val="238"/>
      </rPr>
      <t>KNNR 0006
0113-0200</t>
    </r>
  </si>
  <si>
    <r>
      <rPr>
        <sz val="8"/>
        <rFont val="Tahoma"/>
        <family val="2"/>
        <charset val="238"/>
      </rPr>
      <t>KNNR 0006
0113-0600</t>
    </r>
  </si>
  <si>
    <r>
      <rPr>
        <sz val="8"/>
        <rFont val="Tahoma"/>
        <family val="2"/>
        <charset val="238"/>
      </rPr>
      <t>KNNR 0006
0308-0101</t>
    </r>
  </si>
  <si>
    <r>
      <rPr>
        <sz val="8"/>
        <rFont val="Tahoma"/>
        <family val="2"/>
        <charset val="238"/>
      </rPr>
      <t>KNNR 0006
0309-0201</t>
    </r>
  </si>
  <si>
    <r>
      <rPr>
        <sz val="8"/>
        <rFont val="Tahoma"/>
        <family val="2"/>
        <charset val="238"/>
      </rPr>
      <t>KNR 0231
0805-0300</t>
    </r>
  </si>
  <si>
    <r>
      <rPr>
        <sz val="8"/>
        <rFont val="Tahoma"/>
        <family val="2"/>
        <charset val="238"/>
      </rPr>
      <t>KNNR 0006
0502-0300</t>
    </r>
  </si>
  <si>
    <r>
      <rPr>
        <sz val="8"/>
        <rFont val="Tahoma"/>
        <family val="2"/>
        <charset val="238"/>
      </rPr>
      <t>KNNR 0006
0204-0300</t>
    </r>
  </si>
  <si>
    <r>
      <rPr>
        <sz val="8"/>
        <rFont val="Tahoma"/>
        <family val="2"/>
        <charset val="238"/>
      </rPr>
      <t>KNNR 0006
0204-0600</t>
    </r>
  </si>
  <si>
    <t>Wykopy liniowe szerokosci 0,8-2,5 m,głebokosci do 3,0 m o scianach pionowych, z recznym wydobyciem urobku w gruntach suchych kategorii III, IV z odwodnieniem</t>
  </si>
  <si>
    <t>Roboty ziemne wykonywane koparkami podsiebiernymi,poj.łyzki 0,25 m3,z transportem urobku samochodami samowyład.do 5 t,na odległoss do 1 km,w gruncie kat. III z odwodnieniem</t>
  </si>
  <si>
    <t>Pełne umocnienie palami szalunkowymi stalowymi (wypraskami) wraz z rozbiórka,scian wykopów szerokosci do 1,0 m,głebokosci do 3,0 m,w gruntach suchych kat. I -  IV</t>
  </si>
  <si>
    <t>Podłoza pod kanały i obiekty z materiałów sypkich i stabilizowanych cementem - podłoze z materiałów sypkich o grubosci 20 cm.</t>
  </si>
  <si>
    <t>Rurociagi z rur polietylenowych (PE, PEHD) o srednicy zewnetrznej 110 mm - Rury PE100RC SDR17</t>
  </si>
  <si>
    <t>Rurociagi z rur polietylenowych (PE, PEHD) o srednicy zewnetrznej 90 mm - Rury PE100RC SDR17</t>
  </si>
  <si>
    <t>Rurociagi z rur polietylenowych (PE, PEHD) o srednicy zewnetrznej 63 mm - Rury PE100 SDR17</t>
  </si>
  <si>
    <t>Rurociagi z rur polietylenowych (PE, PEHD) o srednicy zewnetrznej 50 mm - Rury PE100 SDR17</t>
  </si>
  <si>
    <t>Rurociagi z rur polietylenowych (PE, PEHD) o srednicy zewnetrznej 40 mm - Rury PE100 SDR17</t>
  </si>
  <si>
    <t>Przewiert sterowany rura PE100 RC fi 40mm SDR17</t>
  </si>
  <si>
    <t>Połaczenia rur polietylenowych, cisnieniowych PE, PEHD o srednicy zewnetrznej 110 mm metoda zgrzewania czołowego.</t>
  </si>
  <si>
    <t>Połaczenia rur polietylenowych, cisnieniowych PE, PEHD o srednicy zewnetrznej 90 mm metoda zgrzewania czołowego.</t>
  </si>
  <si>
    <t>Zasuwy kołnierzowe z obudowa i skrzynka o sr.100 mm montowane na rurociagach PVC i PE z obudowa teleskopowa do zasuwy  o srednicy 100mm, skrzynka uliczna, płyta podkładowa pod skrzynke</t>
  </si>
  <si>
    <t>Zasuwy kołnierzowe z obudowa i skrzynka o sr.80 mm montowane na rurociagach PVC i PE z obudowa teleskopowa do zasuwy  o srednicy 80mm, skrzynka uliczna, płyta podkładowa pod skrzynke</t>
  </si>
  <si>
    <t>Połaczenie rur polietylenowych, cisnieniowych PE, PEHD - srednica zewnetrzna rur 110 mm - za pomoca kształtek elektrodpornych.- obejma fi 110/50</t>
  </si>
  <si>
    <t>Połaczenie rur polietylenowych, cisnieniowych PE, PEHD - srednica zewnetrzna rur 110 mm - za pomoca kształtek elektrodpornych.- obejma fi 110/40</t>
  </si>
  <si>
    <t>Połaczenie rur polietylenowych, cisnieniowych PE, PEHD - srednica zewnetrzna rur 90 mm - za pomoca kształtek elektrodpornych..- obejma fi 90/40</t>
  </si>
  <si>
    <t>Zasuwy z zywicy POM z obustronnym złaczem ISO 2” wyposazone w obudowe teleskopowa oraz skrzynke uliczna, płyta podkładowa pod skrzynke</t>
  </si>
  <si>
    <t>Zasuwy do przyłaczy domowych z obustronnym złaczem ISO 1 1/2” wyposazone w obudowe teleskopowa oraz skrzynke uliczna, płyta podkładowa pod skrzynke</t>
  </si>
  <si>
    <t>Zasuwy do przyłaczy domowych z obustronnym złaczem ISO 1 1/4” wyposazone w obudowe teleskopowa oraz skrzynke uliczna, płyta podkładowa pod skrzynke</t>
  </si>
  <si>
    <t>Montaz kształtek cisnieniowych PE, PEHD o połaczeniach zgrzewno-kołnierzowych (tuleje kołnierzowe na luzny kołnierz) tuleja kołnierzowa o srednicy zewnetrznej 110 mm.</t>
  </si>
  <si>
    <t>Montaz kształtek cisnieniowych PE, PEHD o połaczeniach zgrzewno-kołnierzowych (tuleje kołnierzowe na luzny kołnierz) tuleja kołnierzowa o srednicy zewnetrznej 90 mm.</t>
  </si>
  <si>
    <t>Połaczenie rur polietylenowych, cisnieniowych PE, PEHD - srednica zewnetrzna rur 110 mm - za pomoca kształtek elektrodpornych.- mufa</t>
  </si>
  <si>
    <t>Połaczenie rur polietylenowych, cisnieniowych PE, PEHD - srednica zewnetrzna rur 110 mm - za pomoca kształtek elektrodpornych - trójnik 110mm</t>
  </si>
  <si>
    <t>Połaczenie rur polietylenowych, cisnieniowych PE, PEHD - srednica zewnetrzna rur 110 mm - za pomoca kształtek elektrodpornych - trójnik redukcyjny 110/90mm</t>
  </si>
  <si>
    <t>Połaczenie rur polietylenowych, cisnieniowych PE, PEHD - srednica zewnetrzna rur 110 mm - za pomoca kształtek elektrodpornych - trójnik redukcyjny 110/63mm</t>
  </si>
  <si>
    <t>Połaczenie rur polietylenowych, cisnieniowych PE, PEHD - srednica zewnetrzna rur 110 mm - za pomoca kształtek elektrodpornych - redukcja 110/90mm</t>
  </si>
  <si>
    <t>Połaczenie rur polietylenowych, cisnieniowych PE, PEHD - srednica zewnetrzna rur 110 mm - za pomoca kształtek elektrodpornych - kolano</t>
  </si>
  <si>
    <t>Połaczenie rur polietylenowych, cisnieniowych PE, PEHD - srednica zewnetrzna rur 90 mm - za pomoca kształtek elektrodpornych.- trójnik równoprzelotowy 90</t>
  </si>
  <si>
    <t>Połaczenie rur polietylenowych, cisnieniowych PE, PEHD - srednica zewnetrzna rur 63mm - za pomoca kształtek elektrooporowych - trójnik 63</t>
  </si>
  <si>
    <t>Połaczenie rur polietylenowych, cisnieniowych PE, PEHD - srednica zewnetrzna rur 63mm - za pomoca kształtek elektrooporowych - mufa</t>
  </si>
  <si>
    <t>Połaczenie rur polietylenowych, cisnieniowych PE, PEHD - srednica zewnetrzna rur 90 mm - za pomoca kształtek elektrodpornych.- trójnik redukcyjny 90/63</t>
  </si>
  <si>
    <t>Połaczenie rur polietylenowych, cisnieniowych PE, PEHD - srednica zewnetrzna rur 63mm - za pomoca kształtek elektrooporowych - trójnik redukcyjny 63/40</t>
  </si>
  <si>
    <t>Połaczenie rur polietylenowych, cisnieniowych PE, PEHD - srednica zewnetrzna rur 63 mm - za pomoca kształtek elektrodpornych - redukcja 63/40mm</t>
  </si>
  <si>
    <t>Połaczenie rur polietylenowych, cisnieniowych PE, PEHD - srednica zewnetrzna rur 40mm - za pomoca kształtek elektrooporowych - mufa</t>
  </si>
  <si>
    <t>Połaczenie rur polietylenowych, cisnieniowych PE, PEHD - srednica zewnetrzna rur 40mm - za pomoca kształtek elektrooporowych - kolano</t>
  </si>
  <si>
    <t>Montaz studni wodomierzowej o srednicy 1000mm</t>
  </si>
  <si>
    <t>Podłoza pod kanały i obiekty z materiałów sypkich i stabilizowanych cementem - obsypka z materiałów sypkich o grubosci 20 cm.</t>
  </si>
  <si>
    <t>Podwieszenie wodociagu, gazociagu, kabli energetycznych i teletechnicznych na okres prowadzenia robót wg projektu</t>
  </si>
  <si>
    <t>Rury ochronne /osłonowe/ polietylenowe pe o srednicach nominalnych 110 mm - dwudzielna</t>
  </si>
  <si>
    <t>Rury ochronne /osłonowe/ polietylenowe pe o srednicach nominalnych 110 mm</t>
  </si>
  <si>
    <t>Rury ochronne /osłonowe/ polietylenowe pe o srednicach nominalnych 125 mm (wacetobłpzitb(</t>
  </si>
  <si>
    <t>Rury ochronne /osłonowe/ polietylenowe pe o srednicach nominalnych 160 mm</t>
  </si>
  <si>
    <t>Rury ochronne /osłonowe/ polietylenowe pe o srednicach nominalnych 225 mm</t>
  </si>
  <si>
    <t>Próba wodna szczelnosci sieci wodociagowych z rur typu HOBAS, PVC, PE, PEHD o srednicy do 110 mm</t>
  </si>
  <si>
    <t>Dezynfekcja rurociagów sieci wodociagowej o srednicy nominalnej do 150 mm</t>
  </si>
  <si>
    <t>Jednokrotne płukanie sieci wodociagowej o srednicy nominalnej do 150 mm</t>
  </si>
  <si>
    <t>Oznakowanie trasy wodociagu ułozonego w ziemi tasma z tworzywa sztucznego</t>
  </si>
  <si>
    <t>Analogia - Zasypanie wykopów fundamentowych podłuznych,punktowych,obiektowych,rowów spycharkami 55kw/75km.zageszczanie spycharkami grub.30 cm,grunt III, IV - Analogia - zasypanie wykopów kruszywen z dowozem - wymiana gruntu</t>
  </si>
  <si>
    <t>Analogia - Wykopy oraz przekopy wykonywane na odkład koparkami zgarniakowymi,o pojemnosci łyzki 0,25 m3,w gruncie kategorii III, IV - zasypywanie mechaniczne wykopów z dowozem</t>
  </si>
  <si>
    <t>Zasypywanie wykopów ze skarpami w gruntach kategorii I, III,z przerzutem na odległoss do 3 m, z zageszczeniem</t>
  </si>
  <si>
    <t>Przełaczenie istniejacego przyłacza</t>
  </si>
  <si>
    <t>Przejscie wodoc.przez przeszk. bud. przejsc.przez sciane z bet. zwir. o grub. do 50 cm dla przyłacza gazow.o sredn. nom.do 65 mm w tulei z rury stal.o sredn.100 mm.</t>
  </si>
  <si>
    <t>Wodomierze skrzydełkowe domowe lub mieszkaniowe o srednicy nominalnej 15 mm</t>
  </si>
  <si>
    <t>Konsola wodomierzowa dn 15</t>
  </si>
  <si>
    <t>Dodatki za wykonanie obustronnych podejss do wodomierzy skrzydełkowych domowych, w rurociagach z polietylenu, o srednicy nominalnej 32 mm - zawory zaporowe</t>
  </si>
  <si>
    <t>Analogia - Zawory antyskazeniowe EA instalacji wodociagowych z rur z polietylenu, o srednicy nominalnej 25 mm</t>
  </si>
  <si>
    <t>Zawory przelotowe instalacji wodociagowych z rur z polietylenu, o srednicy nominalnej 25 mm</t>
  </si>
  <si>
    <t>Ciecie nawierzchni asfaltowej</t>
  </si>
  <si>
    <t>Mechaniczne rozebranie nawierzchni z mieszanek mineralno bitumicznych o grubosci 3 cm</t>
  </si>
  <si>
    <t>Mechaniczne rozebranie podbudowy z kruszywa kamiennego o grubosci 15 cm</t>
  </si>
  <si>
    <t>Wywiezienie  gruzu spryzmowanego samochodami samowyładowczymi na odległoss do 1 km</t>
  </si>
  <si>
    <t>Wywiezienie gruzu spryzmowanego samochodami samowyładowczymi na kazdy nastepny 1 km</t>
  </si>
  <si>
    <t>Opłata za składowanie gruzu na wysypisku</t>
  </si>
  <si>
    <t>Dolna warstwa podbudowy z kruszywa łamanego,gruboss warstwy po zageszczeniu 20 cm</t>
  </si>
  <si>
    <t>Górna warstwa podbudowy z kruszywa łamanego,gruboss warstwy po zageszczeniu 15 cm</t>
  </si>
  <si>
    <t>Nawierzchnie z mieszanek mineralno asfaltowych beton asfaltowy, warstwa wiazaca,gruboss warstwy po zageszczeniu 4 cm.transport mieszanki samochodem samowyład.5-10 tt</t>
  </si>
  <si>
    <t>Nawierzchnie z mieszanek mineralno asfaltowych standard I, warstwa scieralna,grub.warstwy po zageszczeniu 4 cm.transportmieszanki samochodem samowyład.5-10 t</t>
  </si>
  <si>
    <t>Reczne rozebranie nawierzchni z kostki betonowej o wysokosci 8 cm na podsypce cementowo piaskowej</t>
  </si>
  <si>
    <t>Podbudowy z kruszywa łamanego, frakcja 0-31,5mm, warstwa zasadnicza, gruboss warstwy po zageszczeniu 15 cm</t>
  </si>
  <si>
    <t>Chodniki z kostki brukowej betonowej grubosci 8 cm,szarej,układane na podsypce cementowo piaskowej spoiny wypełniane piaskiem - 90% kostki z odzysku</t>
  </si>
  <si>
    <t>Dolna warstwa przy nawierzchniach z kamienia tłuczonego,gruboss warstwy po uwałowaniu 20 cm - odtworzenie drogi zwirowej</t>
  </si>
  <si>
    <t>Górna warstwa przy nawierzchniach z kamienia tłuczonego,gruboss warstwy po uwałowaniu 15 cm  - odtworzenie drogi zwirowej</t>
  </si>
  <si>
    <r>
      <rPr>
        <sz val="8"/>
        <rFont val="Tahoma"/>
        <family val="2"/>
        <charset val="238"/>
      </rPr>
      <t>Nakłady uzupełniajace,za kazdy dalszy rozpoczety 1km odległosci transportu ponad 1km,samochodami samowyład.5-10t,po drogach o nawierzchni utwardzonej, kat. I-IV
Krotnoss: 4,0000</t>
    </r>
  </si>
  <si>
    <r>
      <rPr>
        <sz val="8"/>
        <rFont val="Tahoma"/>
        <family val="2"/>
        <charset val="238"/>
      </rPr>
      <t>Hydranty pozarowe podziemne o srednicy  80 mm, cisn. rob. max. 0,6MPa, koloru czerwonego, kolano kołn. sr. 80mm ze stopa zeliwo sferoidalne epoksydowane, króciec dwukołn. sr. 80mm L=1,0m zeliwo sferoidalneopeksydowane, zasuwa kołn. sr. 80mm z obudowa tel.
- płyta podkładowa do zasuw, pod kolano stopowe i skrzynke uliczna,
- skrzynka uliczna z zeliwa szarego
- otulina ułatwiajaca rozsaczanie wody w gruncie</t>
    </r>
  </si>
  <si>
    <r>
      <rPr>
        <sz val="8"/>
        <rFont val="Tahoma"/>
        <family val="2"/>
        <charset val="238"/>
      </rPr>
      <t>Hydranty pozarowe nadziemne o srednicy  80 mm, cisn. rob. max. 0,6MPa, koloru czerwonego, kolano kołn. sr. 80mm ze stopa zeliwo sferoidalne epoksydowane, króciec dwukołn. sr. 80mm L=1,0m zeliwo sferoidalneopeksydowane, zasuwa kołn. sr. 80mm z obudowa tel.
- płyta podkładowa do zasuw, pod kolano stopowe i skrzynke uliczna,
- skrzynka uliczna z zeliwa szarego
otulina ułatwiajaca rozsaczanie wody w gruncie</t>
    </r>
  </si>
  <si>
    <r>
      <rPr>
        <sz val="8"/>
        <rFont val="Tahoma"/>
        <family val="2"/>
        <charset val="238"/>
      </rPr>
      <t>Mechaniczne rozebranie nawierzchni z mieszanek mineralno bitumicznych,za kazdy dalszy 1 cm
Krotnoss: 5,0000</t>
    </r>
  </si>
  <si>
    <r>
      <rPr>
        <sz val="8"/>
        <rFont val="Tahoma"/>
        <family val="2"/>
        <charset val="238"/>
      </rPr>
      <t>Mechaniczne rozebranie podbudowy z kruszywa kamiennego,za kazdy dalszy 1 cm
Krotnoss: 20,0000</t>
    </r>
  </si>
  <si>
    <r>
      <rPr>
        <sz val="8"/>
        <rFont val="Tahoma"/>
        <family val="2"/>
        <charset val="238"/>
      </rPr>
      <t>Podbudowy z kruszywa łamanego, frakcja 0-31,5mm, warstwa zasadnicza, dopłata za kazdy dalszy 1 cm grubosci warstwy ponad 15 cm
Krotnoss: 5,0000</t>
    </r>
  </si>
  <si>
    <t>złacze</t>
  </si>
  <si>
    <t>200 m</t>
  </si>
  <si>
    <t>przejscie</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</si>
  <si>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</si>
  <si>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</si>
  <si>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</si>
  <si>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</si>
  <si>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</si>
  <si>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</si>
  <si>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</si>
  <si>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</si>
  <si>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</si>
  <si>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</si>
  <si>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</si>
  <si>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</si>
  <si>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</si>
  <si>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</si>
  <si>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</si>
  <si>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</si>
  <si>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</si>
  <si>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</si>
  <si>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</si>
  <si>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</si>
  <si>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</si>
  <si>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</si>
  <si>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</si>
  <si>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</si>
  <si>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</si>
  <si>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</si>
  <si>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</si>
  <si>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</si>
  <si>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</si>
  <si>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</si>
  <si>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</si>
  <si>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</si>
  <si>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r>
      <t xml:space="preserve">Wodociag fi 110, 90, 63, 50, 40mm PE Rury PE100 SDR17
</t>
    </r>
    <r>
      <rPr>
        <sz val="10"/>
        <rFont val="Arial"/>
        <family val="2"/>
        <charset val="238"/>
      </rPr>
      <t>CPV 45231300-8</t>
    </r>
  </si>
  <si>
    <r>
      <t>Roboty rozbiórkowe i odtworzeniowe nawierzchni</t>
    </r>
    <r>
      <rPr>
        <sz val="10"/>
        <rFont val="Arial"/>
        <family val="2"/>
        <charset val="238"/>
      </rPr>
      <t xml:space="preserve">
CPV 45231300-8</t>
    </r>
  </si>
  <si>
    <t>2.13</t>
  </si>
  <si>
    <t>2.14</t>
  </si>
  <si>
    <t>2.15</t>
  </si>
  <si>
    <t>2.16</t>
  </si>
  <si>
    <t>2.17</t>
  </si>
  <si>
    <t>2.18</t>
  </si>
  <si>
    <t>2.19</t>
  </si>
  <si>
    <t>2.20</t>
  </si>
  <si>
    <t>K O S Z T O R Y S    O F E R T O W Y   III</t>
  </si>
  <si>
    <t>RAZEM BRANŻA SANITARNA (sieć wodociągowa) [BRUTTO]</t>
  </si>
  <si>
    <t>RAZEM BRANŻA SANITARNA (sieć wodociągowa) [NETTO]</t>
  </si>
  <si>
    <t>K O S Z T O R Y S    O F E R T O W Y   IV</t>
  </si>
  <si>
    <t>BRANŻA TELETECHNICZNA</t>
  </si>
  <si>
    <t>RAZEM BRANŻA TELETECHNICZNA [NETTO]</t>
  </si>
  <si>
    <t>Montaż i ustawienie słupów bliźniaczych drewnianych z jedną belką ustojową w terenie płaskim, długość słupa - 7·m, kategoria gruntu III</t>
  </si>
  <si>
    <t>Montaż i ustawienie słupów pojedynczych drewnianych bez belek ustojowych w terenie płaskim, długość słupa - 7·m, kategoria gruntu III</t>
  </si>
  <si>
    <t>Montaż osprzętu do podwieszania kabli nadziemnych na podbudowie słupowej, podbudowa drewniana, wspornik końcowy</t>
  </si>
  <si>
    <t>Montaż puszki słupowej</t>
  </si>
  <si>
    <t>Montaż skrzynki słupowej</t>
  </si>
  <si>
    <t>D.01.03.03</t>
  </si>
  <si>
    <t>D.01.03.04</t>
  </si>
  <si>
    <t>D.01.01.04</t>
  </si>
  <si>
    <t>Przebudowa napowietrznej sieci telekomunikacyjnej ORANGE POLSKA S.A.</t>
  </si>
  <si>
    <t>Montaż uziomów szpilkowych miedziowanych, metoda udarowa, grunt kategorii III, głębokość 3·m</t>
  </si>
  <si>
    <t>Montaż uziomów szpilkowych miedziowanych, metoda udarowa, grunt kategorii III, każde następne 1,5 m głębokości</t>
  </si>
  <si>
    <t>Otwarcie i zamknięcie złączy odgałęźnych lub równoległych kabli wypełnionych ułożonych w ziemi z zastosowaniem termokurczliwych osłon wzmocnionych, złącze z jednym kablem odgałęźnym na kablu o 100 parach</t>
  </si>
  <si>
    <t>Wykonanie przełączeń w otwartym złączu kablowym, połączenie proste łącznikiem pojedynczym</t>
  </si>
  <si>
    <t>Wprowadzenie do złącza dodatkowego kabla o średnicy do 30 mm</t>
  </si>
  <si>
    <t>Budowa rurociągu kablowego na głębokości 1·m w wykopie wykonanym ręcznie, grunt kategorii I-II, HDPE Fi·40·mm w zwojach, 1 rura w rurociągu</t>
  </si>
  <si>
    <t>Wprowadzenie kabla na słup</t>
  </si>
  <si>
    <t>Wciąganie kabla wypełnionego w powłoce termoplastycznej do kanalizacji kablowej, mechaniczne, średnica kabla do 30 mm, otwór kanalizacji wolny</t>
  </si>
  <si>
    <t>Montaż zespołów łączówek szczelinowych 2-stronnych, zabezpieczonych, łączówki w zespole o 10 parach zacisków</t>
  </si>
  <si>
    <t>Zawieszanie kabli nadziemnych na podbudowie słupowej, podnoszenie z ziemi, kabel ósemkowy o średnicy zewnętrznej do 15 mm</t>
  </si>
  <si>
    <t>Przełożenie  istniejących przyłączy aboneckich   nadziemnych na nowe słupy</t>
  </si>
  <si>
    <t>Właczanie obwodów w skrzynce kablowej , skrzynka słupowa</t>
  </si>
  <si>
    <t>Pomiary końcowe prądem stałym, kabel o liczbie par·10</t>
  </si>
  <si>
    <t>Demontaż przebudowanej sieci telekomunikacyjnej</t>
  </si>
  <si>
    <t>Zdemontowanie słupów pojedynczych bez szczudeł w terenie płaskim, długość 6·m, grunt kategorii III</t>
  </si>
  <si>
    <t>Zdemontowanie podpór bez szczudeł w terenie płaskim, narożnych, grunt kategorii III</t>
  </si>
  <si>
    <t>Zdemontowanie słupów pojedynczych ze szczudłami żelbetowymi bez ustoju w terenie płaskim, długość 6·m, grunt kategorii III</t>
  </si>
  <si>
    <t>Demontaż kabli nadziemnych na podbudowie słupowej,kabel ósemkowy o średnicy zewnętrznej do 15 mm analogia</t>
  </si>
  <si>
    <t>Zabezpieczenie sieci telekomunikacyjnej Orange</t>
  </si>
  <si>
    <t>Wymiana i regulacja ramy studni 600x1000</t>
  </si>
  <si>
    <t>Wymiana i regulacja ramy studni 500x1000</t>
  </si>
  <si>
    <t>Zabezpieczenie sieci Netia</t>
  </si>
  <si>
    <t>Wymiana i regulacja ramy ramy studni 600x1000</t>
  </si>
  <si>
    <t>Wymiana ram i pokryw studni, pokrywy studni 500x500</t>
  </si>
  <si>
    <t>Mechaniczna rozbiórka studni kablowych przy przebudowie, studnia SK0-2, studnia prefabrykowana</t>
  </si>
  <si>
    <t>Budowa studni kablowych rozdzielczych SKR z bloczków betonowych, typ SKR-1, grunt kategorii III</t>
  </si>
  <si>
    <t>obwód</t>
  </si>
  <si>
    <t>odcinek</t>
  </si>
  <si>
    <t>RAZEM BRANŻA TELETECHNICZNA [BRUTTO]</t>
  </si>
  <si>
    <t>KOSZTORYS OFERTOWY RAZEM (części I+II+III+IV) netto:</t>
  </si>
  <si>
    <t>II</t>
  </si>
  <si>
    <t>I</t>
  </si>
  <si>
    <t>III</t>
  </si>
  <si>
    <t>IV</t>
  </si>
  <si>
    <t>[8 = 5 x 7]</t>
  </si>
  <si>
    <t>Podstawa
(nr specyfikacji)</t>
  </si>
  <si>
    <t>UWAGA:
W kosztorysach ofertowych zadania podana w kolumnie nr 6 -"krotność" ma jedynie charakter informacyjny.
Cena jednostkowa (kolumna nr 7) winna zawierać wszystkie koszty niezbędne  dla wykonania poszczególnych pozycji przedmiarowych (kolumna nr 5) wraz z uwzględnieniem krotności ich wykonania (kolumna nr 6)
Wartość netto należy wyliczyć jako iloczyn ilości i ceny jednostkowej 
(kolumna nr 8 = kolumna nr 5 x kolumna nr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</si>
</sst>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0.000"/>
  </numFmts>
  <fonts count="20" x14ac:knownFonts="1">
    <font>
      <sz val="10"/>
      <color rgb="FF000000"/>
      <name val="Times New Roman"/>
      <charset val="204"/>
    </font>
    <font>
      <b/>
      <sz val="14"/>
      <name val="Arial"/>
      <family val="2"/>
    </font>
    <font>
      <b/>
      <sz val="8"/>
      <name val="Arial"/>
      <family val="2"/>
      <charset val="238"/>
    </font>
    <font>
      <sz val="8"/>
      <name val="Arial"/>
      <family val="2"/>
      <charset val="238"/>
    </font>
    <font>
      <sz val="11"/>
      <name val="Arial"/>
      <family val="2"/>
    </font>
    <font>
      <sz val="10"/>
      <color indexed="8"/>
      <name val="Arial"/>
      <family val="2"/>
    </font>
    <font>
      <b/>
      <sz val="10"/>
      <name val="Arial"/>
      <family val="2"/>
      <charset val="238"/>
    </font>
    <font>
      <b/>
      <sz val="12"/>
      <name val="Arial CE"/>
      <charset val="238"/>
    </font>
    <font>
      <b/>
      <sz val="14"/>
      <name val="Arial CE"/>
      <charset val="238"/>
    </font>
    <font>
      <i/>
      <sz val="10"/>
      <name val="Arial CE"/>
      <family val="2"/>
      <charset val="238"/>
    </font>
    <font>
      <b/>
      <sz val="10"/>
      <color indexed="8"/>
      <name val="Arial"/>
      <family val="2"/>
      <charset val="238"/>
    </font>
    <font>
      <sz val="8"/>
      <color indexed="8"/>
      <name val="Tahoma"/>
      <family val="2"/>
      <charset val="238"/>
    </font>
    <font>
      <sz val="10"/>
      <color indexed="8"/>
      <name val="Arial"/>
      <family val="2"/>
      <charset val="238"/>
    </font>
    <font>
      <b/>
      <sz val="14"/>
      <color indexed="8"/>
      <name val="Arial"/>
      <family val="2"/>
      <charset val="238"/>
    </font>
    <font>
      <sz val="8"/>
      <name val="Times New Roman"/>
      <family val="1"/>
      <charset val="238"/>
    </font>
    <font>
      <sz val="10"/>
      <color rgb="FF000000"/>
      <name val="Tahoma"/>
      <family val="2"/>
      <charset val="238"/>
    </font>
    <font>
      <sz val="8"/>
      <name val="Tahoma"/>
      <family val="2"/>
      <charset val="238"/>
    </font>
    <font>
      <b/>
      <sz val="9"/>
      <name val="Tahoma"/>
      <family val="2"/>
      <charset val="238"/>
    </font>
    <font>
      <sz val="8"/>
      <color rgb="FF000000"/>
      <name val="Tahoma"/>
      <family val="2"/>
      <charset val="238"/>
    </font>
    <font>
      <sz val="10"/>
      <name val="Arial"/>
      <family val="2"/>
      <charset val="238"/>
    </font>
  </fonts>
  <fills count="8">
    <fill>
      <patternFill patternType="none"/>
    </fill>
    <fill>
      <patternFill patternType="gray125"/>
    </fill>
    <fill>
      <patternFill patternType="solid">
        <fgColor theme="6" tint="0.79998168889431442"/>
        <bgColor indexed="64"/>
      </patternFill>
    </fill>
    <fill>
      <patternFill patternType="solid">
        <fgColor rgb="FFCCECFF"/>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5" fillId="0" borderId="0"/>
  </cellStyleXfs>
  <cellXfs count="105">
    <xf numFmtId="0" fontId="0" fillId="0" borderId="0" xfId="0" applyFill="1" applyBorder="1" applyAlignment="1">
      <alignment horizontal="left" vertical="top"/>
    </xf>
    <xf numFmtId="0" fontId="0" fillId="0" borderId="0" xfId="0" applyAlignment="1">
      <alignment horizontal="center" vertical="center"/>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top" wrapText="1"/>
      <protection locked="0"/>
    </xf>
    <xf numFmtId="0" fontId="1" fillId="0" borderId="0" xfId="0" applyFont="1" applyFill="1" applyBorder="1" applyAlignment="1" applyProtection="1">
      <alignment vertical="top"/>
      <protection locked="0"/>
    </xf>
    <xf numFmtId="0" fontId="4" fillId="0" borderId="0" xfId="0" applyFont="1" applyFill="1" applyBorder="1" applyAlignment="1" applyProtection="1">
      <alignment wrapText="1"/>
      <protection locked="0"/>
    </xf>
    <xf numFmtId="0" fontId="3" fillId="0" borderId="0" xfId="0" applyFont="1" applyAlignment="1">
      <alignment vertical="center" wrapText="1"/>
    </xf>
    <xf numFmtId="0" fontId="2" fillId="3" borderId="1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4" borderId="7" xfId="0" applyFont="1" applyFill="1" applyBorder="1" applyAlignment="1">
      <alignment horizontal="center" vertical="center"/>
    </xf>
    <xf numFmtId="0" fontId="0" fillId="0" borderId="0" xfId="0" applyAlignment="1"/>
    <xf numFmtId="0" fontId="8" fillId="0" borderId="0" xfId="0" applyFont="1" applyAlignment="1">
      <alignment horizontal="center" vertical="center"/>
    </xf>
    <xf numFmtId="0" fontId="9" fillId="0" borderId="0" xfId="0" applyFont="1" applyAlignment="1">
      <alignment horizontal="left" vertical="center"/>
    </xf>
    <xf numFmtId="0" fontId="5" fillId="0" borderId="0" xfId="1"/>
    <xf numFmtId="0" fontId="4" fillId="0" borderId="0" xfId="0" applyFont="1" applyFill="1" applyBorder="1" applyAlignment="1" applyProtection="1">
      <alignment vertical="center" wrapText="1"/>
      <protection locked="0"/>
    </xf>
    <xf numFmtId="4" fontId="5" fillId="0" borderId="0" xfId="1" applyNumberFormat="1"/>
    <xf numFmtId="0" fontId="5" fillId="0" borderId="0" xfId="1" applyAlignment="1">
      <alignment vertical="center"/>
    </xf>
    <xf numFmtId="0" fontId="12" fillId="0" borderId="0" xfId="1" applyFont="1" applyAlignment="1">
      <alignment vertical="center"/>
    </xf>
    <xf numFmtId="44" fontId="5" fillId="0" borderId="0" xfId="1" applyNumberFormat="1"/>
    <xf numFmtId="0" fontId="10" fillId="0" borderId="1" xfId="1" applyFont="1" applyBorder="1" applyAlignment="1">
      <alignment horizontal="center" vertical="center" wrapText="1"/>
    </xf>
    <xf numFmtId="4" fontId="10" fillId="0" borderId="1" xfId="1" applyNumberFormat="1" applyFont="1" applyBorder="1" applyAlignment="1">
      <alignment horizontal="center" vertical="center" wrapText="1"/>
    </xf>
    <xf numFmtId="44" fontId="10"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4" fontId="12" fillId="0" borderId="1" xfId="1" applyNumberFormat="1" applyFont="1" applyBorder="1" applyAlignment="1">
      <alignment horizontal="center" vertical="center" wrapText="1"/>
    </xf>
    <xf numFmtId="44" fontId="12" fillId="0" borderId="1" xfId="1" applyNumberFormat="1" applyFont="1" applyBorder="1" applyAlignment="1">
      <alignment horizontal="center" vertical="center" wrapText="1"/>
    </xf>
    <xf numFmtId="44" fontId="11" fillId="0" borderId="1" xfId="1" applyNumberFormat="1" applyFont="1" applyBorder="1" applyAlignment="1">
      <alignment vertical="center"/>
    </xf>
    <xf numFmtId="44" fontId="10" fillId="0" borderId="1" xfId="1" applyNumberFormat="1" applyFont="1" applyBorder="1" applyAlignment="1">
      <alignment vertical="center"/>
    </xf>
    <xf numFmtId="49" fontId="10" fillId="2" borderId="1" xfId="1" applyNumberFormat="1" applyFont="1" applyFill="1" applyBorder="1" applyAlignment="1">
      <alignment vertical="center" wrapText="1"/>
    </xf>
    <xf numFmtId="0" fontId="10" fillId="2" borderId="1" xfId="1" applyFont="1" applyFill="1" applyBorder="1" applyAlignment="1">
      <alignment vertical="center" wrapText="1"/>
    </xf>
    <xf numFmtId="0" fontId="5" fillId="2" borderId="0" xfId="1" applyFill="1" applyAlignment="1">
      <alignment vertical="center"/>
    </xf>
    <xf numFmtId="49" fontId="11" fillId="0" borderId="1" xfId="1" applyNumberFormat="1" applyFont="1" applyBorder="1" applyAlignment="1">
      <alignment vertical="center" wrapText="1"/>
    </xf>
    <xf numFmtId="0" fontId="11" fillId="0" borderId="1" xfId="1" applyFont="1" applyBorder="1" applyAlignment="1">
      <alignment vertical="center" wrapText="1"/>
    </xf>
    <xf numFmtId="4" fontId="11" fillId="0" borderId="1" xfId="1" applyNumberFormat="1" applyFont="1" applyBorder="1" applyAlignment="1">
      <alignment vertical="center"/>
    </xf>
    <xf numFmtId="44" fontId="13" fillId="0" borderId="1" xfId="1" applyNumberFormat="1" applyFont="1" applyBorder="1" applyAlignment="1">
      <alignment horizontal="right" vertical="center"/>
    </xf>
    <xf numFmtId="0" fontId="0" fillId="0" borderId="0" xfId="0"/>
    <xf numFmtId="49" fontId="11" fillId="0" borderId="1" xfId="0" applyNumberFormat="1"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xf>
    <xf numFmtId="44" fontId="11" fillId="0" borderId="1" xfId="0" applyNumberFormat="1" applyFont="1" applyBorder="1" applyAlignment="1">
      <alignment vertical="center"/>
    </xf>
    <xf numFmtId="44" fontId="10" fillId="7" borderId="1" xfId="1" applyNumberFormat="1" applyFont="1" applyFill="1" applyBorder="1" applyAlignment="1">
      <alignment vertical="center"/>
    </xf>
    <xf numFmtId="0" fontId="12" fillId="7" borderId="0" xfId="1" applyFont="1" applyFill="1" applyAlignment="1">
      <alignment vertical="center"/>
    </xf>
    <xf numFmtId="0" fontId="5" fillId="6" borderId="0" xfId="1" applyFill="1" applyAlignment="1">
      <alignment vertical="center"/>
    </xf>
    <xf numFmtId="49" fontId="10" fillId="2" borderId="1" xfId="0" applyNumberFormat="1" applyFont="1" applyFill="1" applyBorder="1" applyAlignment="1">
      <alignment vertical="center" wrapText="1"/>
    </xf>
    <xf numFmtId="0" fontId="10" fillId="2" borderId="1" xfId="0" applyFont="1" applyFill="1" applyBorder="1" applyAlignment="1">
      <alignment vertical="center" wrapText="1"/>
    </xf>
    <xf numFmtId="0" fontId="0" fillId="2" borderId="0" xfId="0" applyFill="1"/>
    <xf numFmtId="4" fontId="11" fillId="0" borderId="1" xfId="0" applyNumberFormat="1" applyFont="1" applyBorder="1" applyAlignment="1">
      <alignment vertical="center"/>
    </xf>
    <xf numFmtId="4" fontId="11" fillId="0" borderId="1" xfId="0" applyNumberFormat="1" applyFont="1" applyBorder="1" applyAlignment="1">
      <alignment vertical="center" wrapText="1"/>
    </xf>
    <xf numFmtId="44" fontId="10" fillId="0" borderId="1" xfId="1" applyNumberFormat="1" applyFont="1" applyFill="1" applyBorder="1" applyAlignment="1">
      <alignment vertical="center"/>
    </xf>
    <xf numFmtId="0" fontId="12" fillId="0" borderId="0" xfId="1" applyFont="1" applyFill="1" applyAlignment="1">
      <alignment vertical="center"/>
    </xf>
    <xf numFmtId="0" fontId="15" fillId="0" borderId="1" xfId="0" applyFont="1" applyBorder="1" applyAlignment="1">
      <alignment horizontal="left" vertical="center" wrapText="1"/>
    </xf>
    <xf numFmtId="0" fontId="16" fillId="0" borderId="1" xfId="0" applyFont="1" applyBorder="1" applyAlignment="1">
      <alignment vertical="center" wrapText="1"/>
    </xf>
    <xf numFmtId="4" fontId="18" fillId="0" borderId="1" xfId="0" applyNumberFormat="1" applyFont="1" applyBorder="1" applyAlignment="1">
      <alignment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4" fontId="16" fillId="0" borderId="1" xfId="0" applyNumberFormat="1" applyFont="1" applyBorder="1" applyAlignment="1">
      <alignment horizontal="right" vertical="center" wrapText="1"/>
    </xf>
    <xf numFmtId="4" fontId="5" fillId="0" borderId="1" xfId="1" applyNumberFormat="1" applyBorder="1"/>
    <xf numFmtId="0" fontId="16" fillId="0" borderId="1" xfId="0" applyNumberFormat="1" applyFont="1" applyBorder="1" applyAlignment="1">
      <alignment horizontal="right" vertical="center" wrapText="1"/>
    </xf>
    <xf numFmtId="0" fontId="2" fillId="4" borderId="5" xfId="0" applyFont="1" applyFill="1" applyBorder="1" applyAlignment="1">
      <alignment horizontal="center" vertical="center"/>
    </xf>
    <xf numFmtId="165" fontId="16" fillId="0" borderId="1" xfId="0" applyNumberFormat="1" applyFont="1" applyBorder="1" applyAlignment="1">
      <alignment horizontal="right" vertical="center" wrapText="1"/>
    </xf>
    <xf numFmtId="0" fontId="18" fillId="0" borderId="1" xfId="0" applyFont="1" applyBorder="1" applyAlignment="1">
      <alignment vertical="top" wrapText="1"/>
    </xf>
    <xf numFmtId="0" fontId="18" fillId="0" borderId="1" xfId="0" applyFont="1" applyBorder="1"/>
    <xf numFmtId="0" fontId="2" fillId="5" borderId="1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 xfId="0" applyFont="1" applyFill="1" applyBorder="1" applyAlignment="1">
      <alignment vertical="center"/>
    </xf>
    <xf numFmtId="0" fontId="2" fillId="5" borderId="1" xfId="0" applyFont="1" applyFill="1" applyBorder="1" applyAlignment="1">
      <alignment vertical="center"/>
    </xf>
    <xf numFmtId="0" fontId="2" fillId="5" borderId="13" xfId="0" applyFont="1" applyFill="1" applyBorder="1" applyAlignment="1">
      <alignment vertical="center"/>
    </xf>
    <xf numFmtId="0" fontId="3" fillId="0" borderId="0" xfId="0" applyFont="1" applyAlignment="1">
      <alignment horizontal="right" vertical="top" wrapText="1"/>
    </xf>
    <xf numFmtId="0" fontId="3" fillId="0" borderId="0" xfId="0" applyFont="1" applyAlignment="1">
      <alignment horizontal="center" vertical="center" wrapText="1"/>
    </xf>
    <xf numFmtId="0" fontId="6" fillId="0" borderId="10" xfId="0" applyFont="1" applyBorder="1" applyAlignment="1">
      <alignment horizontal="left" vertical="center"/>
    </xf>
    <xf numFmtId="0" fontId="6" fillId="0" borderId="2" xfId="0" applyFont="1" applyBorder="1" applyAlignment="1">
      <alignment horizontal="left" vertical="center"/>
    </xf>
    <xf numFmtId="164" fontId="3" fillId="5" borderId="2" xfId="0" applyNumberFormat="1" applyFont="1" applyFill="1" applyBorder="1" applyAlignment="1">
      <alignment horizontal="center" vertical="center"/>
    </xf>
    <xf numFmtId="164" fontId="3" fillId="5" borderId="3" xfId="0" applyNumberFormat="1" applyFont="1" applyFill="1" applyBorder="1" applyAlignment="1">
      <alignment horizontal="center"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164" fontId="3" fillId="5" borderId="1" xfId="0" applyNumberFormat="1" applyFont="1" applyFill="1" applyBorder="1" applyAlignment="1">
      <alignment horizontal="center" vertical="center"/>
    </xf>
    <xf numFmtId="164" fontId="3" fillId="5" borderId="4" xfId="0" applyNumberFormat="1" applyFont="1" applyFill="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left" vertical="center"/>
    </xf>
    <xf numFmtId="0" fontId="6" fillId="0" borderId="5" xfId="0" applyFont="1" applyBorder="1" applyAlignment="1">
      <alignment horizontal="left" vertical="center"/>
    </xf>
    <xf numFmtId="164" fontId="3" fillId="5" borderId="5" xfId="0" applyNumberFormat="1" applyFont="1" applyFill="1" applyBorder="1" applyAlignment="1">
      <alignment horizontal="center" vertical="center"/>
    </xf>
    <xf numFmtId="164" fontId="3" fillId="5" borderId="6" xfId="0" applyNumberFormat="1"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164" fontId="3" fillId="5" borderId="14" xfId="0" applyNumberFormat="1" applyFont="1" applyFill="1" applyBorder="1" applyAlignment="1">
      <alignment horizontal="center" vertical="center"/>
    </xf>
    <xf numFmtId="164" fontId="3" fillId="5" borderId="15" xfId="0" applyNumberFormat="1"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0" fillId="0" borderId="1" xfId="1" applyFont="1" applyBorder="1" applyAlignment="1">
      <alignment horizontal="right" vertical="center"/>
    </xf>
    <xf numFmtId="0" fontId="5" fillId="0" borderId="0" xfId="1" applyAlignment="1">
      <alignment horizontal="center" wrapText="1"/>
    </xf>
    <xf numFmtId="0" fontId="5" fillId="0" borderId="0" xfId="1" applyAlignment="1">
      <alignment horizontal="center"/>
    </xf>
    <xf numFmtId="0" fontId="10" fillId="7" borderId="1" xfId="1" applyFont="1" applyFill="1" applyBorder="1" applyAlignment="1">
      <alignment horizontal="right" vertical="center"/>
    </xf>
    <xf numFmtId="0" fontId="10" fillId="2" borderId="1" xfId="1" applyFont="1" applyFill="1" applyBorder="1" applyAlignment="1">
      <alignment horizontal="center" vertical="center" wrapText="1"/>
    </xf>
    <xf numFmtId="0" fontId="13" fillId="0" borderId="1" xfId="1" applyFont="1" applyBorder="1" applyAlignment="1">
      <alignment horizontal="center" vertical="center"/>
    </xf>
    <xf numFmtId="0" fontId="5" fillId="0" borderId="0" xfId="1" applyAlignment="1">
      <alignment horizontal="left" wrapText="1"/>
    </xf>
    <xf numFmtId="0" fontId="5" fillId="0" borderId="0" xfId="1" applyAlignment="1">
      <alignment horizontal="left"/>
    </xf>
    <xf numFmtId="0" fontId="10" fillId="0" borderId="0" xfId="1" applyFont="1" applyAlignment="1">
      <alignment horizontal="left" vertical="center" wrapText="1"/>
    </xf>
    <xf numFmtId="0" fontId="10" fillId="0" borderId="0" xfId="1" applyFont="1" applyAlignment="1">
      <alignment horizontal="left" vertical="center"/>
    </xf>
    <xf numFmtId="0" fontId="10" fillId="6" borderId="1" xfId="1"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1" applyFont="1" applyFill="1" applyBorder="1" applyAlignment="1">
      <alignment horizontal="right" vertical="center"/>
    </xf>
    <xf numFmtId="0" fontId="6" fillId="2" borderId="1" xfId="1" applyFont="1" applyFill="1" applyBorder="1" applyAlignment="1">
      <alignment horizontal="center" vertical="center" wrapText="1"/>
    </xf>
  </cellXfs>
  <cellStyles count="2">
    <cellStyle name="Normalny" xfId="0" builtinId="0"/>
    <cellStyle name="Normalny 2" xfId="1" xr:uid="{00000000-0005-0000-0000-000002000000}"/>
  </cellStyles>
  <dxfs count="0"/>
  <tableStyles count="0" defaultTableStyle="TableStyleMedium9" defaultPivotStyle="PivotStyleLight16"/>
  <colors>
    <mruColors>
      <color rgb="FFF9F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view="pageBreakPreview" zoomScale="145" zoomScaleNormal="100" zoomScaleSheetLayoutView="145" workbookViewId="0">
      <selection activeCell="C13" sqref="C13:D13"/>
    </sheetView>
  </sheetViews>
  <sheetFormatPr defaultRowHeight="12.75" x14ac:dyDescent="0.2"/>
  <cols>
    <col min="1" max="1" width="21" customWidth="1"/>
    <col min="2" max="2" width="53.5" customWidth="1"/>
    <col min="4" max="4" width="10.33203125" customWidth="1"/>
  </cols>
  <sheetData>
    <row r="1" spans="1:4" ht="53.25" customHeight="1" x14ac:dyDescent="0.2">
      <c r="A1" s="78" t="s">
        <v>113</v>
      </c>
      <c r="B1" s="78"/>
      <c r="C1" s="78"/>
      <c r="D1" s="78"/>
    </row>
    <row r="2" spans="1:4" ht="77.25" customHeight="1" x14ac:dyDescent="0.2">
      <c r="A2" s="77" t="s">
        <v>114</v>
      </c>
      <c r="B2" s="77"/>
      <c r="C2" s="77"/>
      <c r="D2" s="77"/>
    </row>
    <row r="3" spans="1:4" ht="42" customHeight="1" x14ac:dyDescent="0.2">
      <c r="A3" s="78" t="s">
        <v>479</v>
      </c>
      <c r="B3" s="78"/>
      <c r="C3" s="78"/>
      <c r="D3" s="78"/>
    </row>
    <row r="4" spans="1:4" ht="18" x14ac:dyDescent="0.2">
      <c r="A4" s="1"/>
      <c r="B4" s="1"/>
      <c r="C4" s="1"/>
      <c r="D4" s="11"/>
    </row>
    <row r="5" spans="1:4" x14ac:dyDescent="0.2">
      <c r="A5" s="12"/>
      <c r="B5" s="1"/>
      <c r="C5" s="1"/>
      <c r="D5" s="1"/>
    </row>
    <row r="6" spans="1:4" ht="13.5" thickBot="1" x14ac:dyDescent="0.25">
      <c r="A6" s="78" t="s">
        <v>115</v>
      </c>
      <c r="B6" s="78"/>
      <c r="C6" s="78"/>
      <c r="D6" s="78"/>
    </row>
    <row r="7" spans="1:4" ht="41.25" customHeight="1" x14ac:dyDescent="0.2">
      <c r="A7" s="7" t="s">
        <v>105</v>
      </c>
      <c r="B7" s="8" t="s">
        <v>106</v>
      </c>
      <c r="C7" s="83" t="s">
        <v>107</v>
      </c>
      <c r="D7" s="84"/>
    </row>
    <row r="8" spans="1:4" ht="13.5" thickBot="1" x14ac:dyDescent="0.25">
      <c r="A8" s="9">
        <v>1</v>
      </c>
      <c r="B8" s="57">
        <v>2</v>
      </c>
      <c r="C8" s="85">
        <v>3</v>
      </c>
      <c r="D8" s="86"/>
    </row>
    <row r="9" spans="1:4" x14ac:dyDescent="0.2">
      <c r="A9" s="61" t="s">
        <v>845</v>
      </c>
      <c r="B9" s="64" t="s">
        <v>481</v>
      </c>
      <c r="C9" s="71">
        <f>'branża drogowa'!H293</f>
        <v>0</v>
      </c>
      <c r="D9" s="72"/>
    </row>
    <row r="10" spans="1:4" x14ac:dyDescent="0.2">
      <c r="A10" s="62" t="s">
        <v>844</v>
      </c>
      <c r="B10" s="65" t="s">
        <v>550</v>
      </c>
      <c r="C10" s="75">
        <f>'branża sanitarna - KS'!H51</f>
        <v>0</v>
      </c>
      <c r="D10" s="76"/>
    </row>
    <row r="11" spans="1:4" x14ac:dyDescent="0.2">
      <c r="A11" s="62" t="s">
        <v>846</v>
      </c>
      <c r="B11" s="65" t="s">
        <v>632</v>
      </c>
      <c r="C11" s="75">
        <f>'branża sanitarna - WODOCIĄG'!H92</f>
        <v>0</v>
      </c>
      <c r="D11" s="76"/>
    </row>
    <row r="12" spans="1:4" ht="13.5" thickBot="1" x14ac:dyDescent="0.25">
      <c r="A12" s="63" t="s">
        <v>847</v>
      </c>
      <c r="B12" s="66" t="s">
        <v>803</v>
      </c>
      <c r="C12" s="87">
        <f>'branża teletechniczna'!H44</f>
        <v>0</v>
      </c>
      <c r="D12" s="88"/>
    </row>
    <row r="13" spans="1:4" x14ac:dyDescent="0.2">
      <c r="A13" s="69" t="s">
        <v>843</v>
      </c>
      <c r="B13" s="70"/>
      <c r="C13" s="71">
        <f>SUM(C9:D12)</f>
        <v>0</v>
      </c>
      <c r="D13" s="72"/>
    </row>
    <row r="14" spans="1:4" x14ac:dyDescent="0.2">
      <c r="A14" s="73" t="s">
        <v>108</v>
      </c>
      <c r="B14" s="74"/>
      <c r="C14" s="75">
        <f>C15-C13</f>
        <v>0</v>
      </c>
      <c r="D14" s="76"/>
    </row>
    <row r="15" spans="1:4" ht="13.5" thickBot="1" x14ac:dyDescent="0.25">
      <c r="A15" s="79" t="s">
        <v>109</v>
      </c>
      <c r="B15" s="80"/>
      <c r="C15" s="81">
        <f>ROUND(C13*1.23,2)</f>
        <v>0</v>
      </c>
      <c r="D15" s="82"/>
    </row>
    <row r="16" spans="1:4" x14ac:dyDescent="0.2">
      <c r="A16" s="10"/>
      <c r="B16" s="10"/>
      <c r="C16" s="10"/>
      <c r="D16" s="10"/>
    </row>
    <row r="17" spans="1:4" ht="42" customHeight="1" x14ac:dyDescent="0.2">
      <c r="A17" s="68" t="s">
        <v>110</v>
      </c>
      <c r="B17" s="68"/>
      <c r="C17" s="68"/>
      <c r="D17" s="68"/>
    </row>
    <row r="18" spans="1:4" x14ac:dyDescent="0.2">
      <c r="A18" s="67" t="s">
        <v>111</v>
      </c>
      <c r="B18" s="67"/>
      <c r="C18" s="67"/>
      <c r="D18" s="67"/>
    </row>
    <row r="19" spans="1:4" ht="21.75" customHeight="1" x14ac:dyDescent="0.2">
      <c r="A19" s="68" t="s">
        <v>95</v>
      </c>
      <c r="B19" s="68"/>
      <c r="C19" s="6"/>
      <c r="D19" s="6"/>
    </row>
    <row r="20" spans="1:4" x14ac:dyDescent="0.2">
      <c r="A20" s="1"/>
      <c r="B20" s="1"/>
      <c r="C20" s="1"/>
      <c r="D20" s="1"/>
    </row>
    <row r="21" spans="1:4" ht="27.75" customHeight="1" x14ac:dyDescent="0.2">
      <c r="A21" s="68" t="s">
        <v>112</v>
      </c>
      <c r="B21" s="68"/>
      <c r="C21" s="68"/>
      <c r="D21" s="68"/>
    </row>
    <row r="22" spans="1:4" ht="18" customHeight="1" x14ac:dyDescent="0.2"/>
  </sheetData>
  <mergeCells count="20">
    <mergeCell ref="A2:D2"/>
    <mergeCell ref="A1:D1"/>
    <mergeCell ref="A3:D3"/>
    <mergeCell ref="A6:D6"/>
    <mergeCell ref="A17:D17"/>
    <mergeCell ref="A15:B15"/>
    <mergeCell ref="C15:D15"/>
    <mergeCell ref="C9:D9"/>
    <mergeCell ref="C10:D10"/>
    <mergeCell ref="C11:D11"/>
    <mergeCell ref="C7:D7"/>
    <mergeCell ref="C8:D8"/>
    <mergeCell ref="C12:D12"/>
    <mergeCell ref="A18:D18"/>
    <mergeCell ref="A19:B19"/>
    <mergeCell ref="A21:D21"/>
    <mergeCell ref="A13:B13"/>
    <mergeCell ref="C13:D13"/>
    <mergeCell ref="A14:B14"/>
    <mergeCell ref="C14:D14"/>
  </mergeCells>
  <pageMargins left="1.1023622047244095"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FF359-2A0C-4E42-A2A3-888E18319FFF}">
  <dimension ref="A1:Q303"/>
  <sheetViews>
    <sheetView view="pageBreakPreview" zoomScaleNormal="100" zoomScaleSheetLayoutView="100" workbookViewId="0">
      <pane ySplit="6" topLeftCell="A7" activePane="bottomLeft" state="frozen"/>
      <selection pane="bottomLeft" activeCell="M294" sqref="M294"/>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9.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490</v>
      </c>
      <c r="B1" s="89"/>
      <c r="C1" s="89"/>
      <c r="D1" s="89"/>
      <c r="E1" s="89"/>
      <c r="F1" s="89"/>
      <c r="G1" s="89"/>
      <c r="H1" s="89"/>
      <c r="I1" s="4"/>
      <c r="J1" s="4"/>
      <c r="K1" s="4"/>
      <c r="L1" s="4"/>
      <c r="M1" s="4"/>
      <c r="N1" s="4"/>
      <c r="O1" s="4"/>
      <c r="P1" s="4"/>
      <c r="Q1" s="4"/>
    </row>
    <row r="2" spans="1:17" s="2" customFormat="1" ht="27" customHeight="1" x14ac:dyDescent="0.2">
      <c r="A2" s="89" t="s">
        <v>481</v>
      </c>
      <c r="B2" s="89"/>
      <c r="C2" s="89"/>
      <c r="D2" s="89"/>
      <c r="E2" s="89"/>
      <c r="F2" s="89"/>
      <c r="G2" s="89"/>
      <c r="H2" s="89"/>
      <c r="I2" s="4"/>
      <c r="J2" s="4"/>
      <c r="K2" s="4"/>
      <c r="L2" s="4"/>
      <c r="M2" s="4"/>
      <c r="N2" s="4"/>
      <c r="O2" s="4"/>
      <c r="P2" s="4"/>
      <c r="Q2" s="4"/>
    </row>
    <row r="3" spans="1:17" s="3" customFormat="1" ht="51" customHeight="1" x14ac:dyDescent="0.2">
      <c r="A3" s="90" t="s">
        <v>479</v>
      </c>
      <c r="B3" s="90"/>
      <c r="C3" s="90"/>
      <c r="D3" s="90"/>
      <c r="E3" s="90"/>
      <c r="F3" s="90"/>
      <c r="G3" s="90"/>
      <c r="H3" s="90"/>
      <c r="I3" s="14"/>
      <c r="J3" s="14"/>
      <c r="K3" s="14"/>
      <c r="L3" s="14"/>
      <c r="M3" s="14"/>
      <c r="N3" s="14"/>
      <c r="O3" s="5"/>
      <c r="P3" s="5"/>
      <c r="Q3" s="5"/>
    </row>
    <row r="5" spans="1:17" s="16" customFormat="1" ht="38.25" x14ac:dyDescent="0.2">
      <c r="A5" s="19" t="s">
        <v>119</v>
      </c>
      <c r="B5" s="19" t="s">
        <v>849</v>
      </c>
      <c r="C5" s="19" t="s">
        <v>0</v>
      </c>
      <c r="D5" s="19" t="s">
        <v>1</v>
      </c>
      <c r="E5" s="20" t="s">
        <v>90</v>
      </c>
      <c r="F5" s="20" t="s">
        <v>96</v>
      </c>
      <c r="G5" s="20" t="s">
        <v>94</v>
      </c>
      <c r="H5" s="21" t="s">
        <v>480</v>
      </c>
    </row>
    <row r="6" spans="1:17" s="17" customFormat="1" x14ac:dyDescent="0.2">
      <c r="A6" s="22" t="s">
        <v>482</v>
      </c>
      <c r="B6" s="22" t="s">
        <v>483</v>
      </c>
      <c r="C6" s="22" t="s">
        <v>484</v>
      </c>
      <c r="D6" s="22" t="s">
        <v>485</v>
      </c>
      <c r="E6" s="23" t="s">
        <v>486</v>
      </c>
      <c r="F6" s="23" t="s">
        <v>487</v>
      </c>
      <c r="G6" s="23" t="s">
        <v>488</v>
      </c>
      <c r="H6" s="24" t="s">
        <v>848</v>
      </c>
    </row>
    <row r="7" spans="1:17" s="41" customFormat="1" ht="24.75" customHeight="1" x14ac:dyDescent="0.2">
      <c r="A7" s="101" t="s">
        <v>508</v>
      </c>
      <c r="B7" s="101"/>
      <c r="C7" s="101"/>
      <c r="D7" s="101"/>
      <c r="E7" s="101"/>
      <c r="F7" s="101"/>
      <c r="G7" s="101"/>
      <c r="H7" s="101"/>
    </row>
    <row r="8" spans="1:17" s="29" customFormat="1" ht="30.75" customHeight="1" x14ac:dyDescent="0.2">
      <c r="A8" s="27" t="s">
        <v>98</v>
      </c>
      <c r="B8" s="28" t="s">
        <v>120</v>
      </c>
      <c r="C8" s="95" t="s">
        <v>121</v>
      </c>
      <c r="D8" s="95"/>
      <c r="E8" s="95"/>
      <c r="F8" s="95"/>
      <c r="G8" s="95"/>
      <c r="H8" s="95"/>
    </row>
    <row r="9" spans="1:17" s="16" customFormat="1" ht="21" x14ac:dyDescent="0.2">
      <c r="A9" s="30" t="s">
        <v>8</v>
      </c>
      <c r="B9" s="31" t="s">
        <v>122</v>
      </c>
      <c r="C9" s="31" t="s">
        <v>123</v>
      </c>
      <c r="D9" s="31" t="s">
        <v>93</v>
      </c>
      <c r="E9" s="32">
        <v>0.7</v>
      </c>
      <c r="F9" s="32">
        <v>1</v>
      </c>
      <c r="G9" s="32"/>
      <c r="H9" s="25">
        <f>ROUND(E9*G9,2)</f>
        <v>0</v>
      </c>
    </row>
    <row r="10" spans="1:17" s="16" customFormat="1" ht="21" x14ac:dyDescent="0.2">
      <c r="A10" s="30" t="s">
        <v>9</v>
      </c>
      <c r="B10" s="31" t="s">
        <v>124</v>
      </c>
      <c r="C10" s="31" t="s">
        <v>125</v>
      </c>
      <c r="D10" s="31" t="s">
        <v>116</v>
      </c>
      <c r="E10" s="32">
        <v>14</v>
      </c>
      <c r="F10" s="32">
        <v>1</v>
      </c>
      <c r="G10" s="32"/>
      <c r="H10" s="25">
        <f t="shared" ref="H10:H77" si="0">ROUND(E10*G10,2)</f>
        <v>0</v>
      </c>
    </row>
    <row r="11" spans="1:17" s="16" customFormat="1" ht="21" x14ac:dyDescent="0.2">
      <c r="A11" s="30" t="s">
        <v>7</v>
      </c>
      <c r="B11" s="31" t="s">
        <v>126</v>
      </c>
      <c r="C11" s="31" t="s">
        <v>127</v>
      </c>
      <c r="D11" s="31" t="s">
        <v>3</v>
      </c>
      <c r="E11" s="32">
        <v>24</v>
      </c>
      <c r="F11" s="32">
        <v>1</v>
      </c>
      <c r="G11" s="32"/>
      <c r="H11" s="25">
        <f t="shared" si="0"/>
        <v>0</v>
      </c>
    </row>
    <row r="12" spans="1:17" s="16" customFormat="1" ht="21" x14ac:dyDescent="0.2">
      <c r="A12" s="30" t="s">
        <v>99</v>
      </c>
      <c r="B12" s="31" t="s">
        <v>126</v>
      </c>
      <c r="C12" s="31" t="s">
        <v>128</v>
      </c>
      <c r="D12" s="31" t="s">
        <v>3</v>
      </c>
      <c r="E12" s="32">
        <v>34</v>
      </c>
      <c r="F12" s="32">
        <v>2</v>
      </c>
      <c r="G12" s="32"/>
      <c r="H12" s="25">
        <f t="shared" si="0"/>
        <v>0</v>
      </c>
    </row>
    <row r="13" spans="1:17" s="16" customFormat="1" ht="21" x14ac:dyDescent="0.2">
      <c r="A13" s="30" t="s">
        <v>100</v>
      </c>
      <c r="B13" s="31" t="s">
        <v>129</v>
      </c>
      <c r="C13" s="31" t="s">
        <v>130</v>
      </c>
      <c r="D13" s="31" t="s">
        <v>116</v>
      </c>
      <c r="E13" s="32">
        <v>96</v>
      </c>
      <c r="F13" s="32">
        <v>1</v>
      </c>
      <c r="G13" s="32"/>
      <c r="H13" s="25">
        <f t="shared" si="0"/>
        <v>0</v>
      </c>
    </row>
    <row r="14" spans="1:17" s="16" customFormat="1" ht="31.5" x14ac:dyDescent="0.2">
      <c r="A14" s="30" t="s">
        <v>101</v>
      </c>
      <c r="B14" s="31" t="s">
        <v>131</v>
      </c>
      <c r="C14" s="31" t="s">
        <v>132</v>
      </c>
      <c r="D14" s="31" t="s">
        <v>116</v>
      </c>
      <c r="E14" s="32">
        <v>4250</v>
      </c>
      <c r="F14" s="32">
        <v>2.3330000000000002</v>
      </c>
      <c r="G14" s="32"/>
      <c r="H14" s="25">
        <f t="shared" si="0"/>
        <v>0</v>
      </c>
    </row>
    <row r="15" spans="1:17" s="16" customFormat="1" ht="31.5" x14ac:dyDescent="0.2">
      <c r="A15" s="30" t="s">
        <v>133</v>
      </c>
      <c r="B15" s="31" t="s">
        <v>134</v>
      </c>
      <c r="C15" s="31" t="s">
        <v>135</v>
      </c>
      <c r="D15" s="31" t="s">
        <v>6</v>
      </c>
      <c r="E15" s="32">
        <v>34.5</v>
      </c>
      <c r="F15" s="32">
        <v>-19</v>
      </c>
      <c r="G15" s="32"/>
      <c r="H15" s="25">
        <f t="shared" si="0"/>
        <v>0</v>
      </c>
    </row>
    <row r="16" spans="1:17" s="16" customFormat="1" ht="31.5" x14ac:dyDescent="0.2">
      <c r="A16" s="30" t="s">
        <v>136</v>
      </c>
      <c r="B16" s="31" t="s">
        <v>131</v>
      </c>
      <c r="C16" s="31" t="s">
        <v>137</v>
      </c>
      <c r="D16" s="31" t="s">
        <v>116</v>
      </c>
      <c r="E16" s="32">
        <v>368</v>
      </c>
      <c r="F16" s="32">
        <v>1.6659999999999999</v>
      </c>
      <c r="G16" s="32"/>
      <c r="H16" s="25">
        <f t="shared" si="0"/>
        <v>0</v>
      </c>
    </row>
    <row r="17" spans="1:8" s="16" customFormat="1" ht="21" x14ac:dyDescent="0.2">
      <c r="A17" s="30" t="s">
        <v>138</v>
      </c>
      <c r="B17" s="31" t="s">
        <v>139</v>
      </c>
      <c r="C17" s="31" t="s">
        <v>140</v>
      </c>
      <c r="D17" s="31" t="s">
        <v>116</v>
      </c>
      <c r="E17" s="32">
        <v>1281</v>
      </c>
      <c r="F17" s="32">
        <v>1</v>
      </c>
      <c r="G17" s="32"/>
      <c r="H17" s="25">
        <f t="shared" si="0"/>
        <v>0</v>
      </c>
    </row>
    <row r="18" spans="1:8" s="16" customFormat="1" ht="21" x14ac:dyDescent="0.2">
      <c r="A18" s="30" t="s">
        <v>141</v>
      </c>
      <c r="B18" s="31" t="s">
        <v>139</v>
      </c>
      <c r="C18" s="31" t="s">
        <v>142</v>
      </c>
      <c r="D18" s="31" t="s">
        <v>116</v>
      </c>
      <c r="E18" s="32">
        <v>15</v>
      </c>
      <c r="F18" s="32">
        <v>1</v>
      </c>
      <c r="G18" s="32"/>
      <c r="H18" s="25">
        <f t="shared" si="0"/>
        <v>0</v>
      </c>
    </row>
    <row r="19" spans="1:8" s="16" customFormat="1" ht="21" x14ac:dyDescent="0.2">
      <c r="A19" s="30" t="s">
        <v>143</v>
      </c>
      <c r="B19" s="31" t="s">
        <v>139</v>
      </c>
      <c r="C19" s="31" t="s">
        <v>144</v>
      </c>
      <c r="D19" s="31" t="s">
        <v>116</v>
      </c>
      <c r="E19" s="32">
        <v>301</v>
      </c>
      <c r="F19" s="32">
        <v>1</v>
      </c>
      <c r="G19" s="32"/>
      <c r="H19" s="25">
        <f t="shared" si="0"/>
        <v>0</v>
      </c>
    </row>
    <row r="20" spans="1:8" s="16" customFormat="1" ht="21" x14ac:dyDescent="0.2">
      <c r="A20" s="30" t="s">
        <v>145</v>
      </c>
      <c r="B20" s="31" t="s">
        <v>139</v>
      </c>
      <c r="C20" s="31" t="s">
        <v>146</v>
      </c>
      <c r="D20" s="31" t="s">
        <v>116</v>
      </c>
      <c r="E20" s="32">
        <v>18</v>
      </c>
      <c r="F20" s="32">
        <v>1</v>
      </c>
      <c r="G20" s="32"/>
      <c r="H20" s="25">
        <f t="shared" si="0"/>
        <v>0</v>
      </c>
    </row>
    <row r="21" spans="1:8" s="16" customFormat="1" ht="21" x14ac:dyDescent="0.2">
      <c r="A21" s="30" t="s">
        <v>147</v>
      </c>
      <c r="B21" s="31" t="s">
        <v>148</v>
      </c>
      <c r="C21" s="31" t="s">
        <v>149</v>
      </c>
      <c r="D21" s="31" t="s">
        <v>116</v>
      </c>
      <c r="E21" s="32">
        <v>10</v>
      </c>
      <c r="F21" s="32">
        <v>1</v>
      </c>
      <c r="G21" s="32"/>
      <c r="H21" s="25">
        <f t="shared" si="0"/>
        <v>0</v>
      </c>
    </row>
    <row r="22" spans="1:8" s="16" customFormat="1" ht="21" x14ac:dyDescent="0.2">
      <c r="A22" s="30" t="s">
        <v>150</v>
      </c>
      <c r="B22" s="31" t="s">
        <v>148</v>
      </c>
      <c r="C22" s="31" t="s">
        <v>151</v>
      </c>
      <c r="D22" s="31" t="s">
        <v>116</v>
      </c>
      <c r="E22" s="32">
        <v>110</v>
      </c>
      <c r="F22" s="32">
        <v>1</v>
      </c>
      <c r="G22" s="32"/>
      <c r="H22" s="25">
        <f t="shared" si="0"/>
        <v>0</v>
      </c>
    </row>
    <row r="23" spans="1:8" s="16" customFormat="1" ht="21" x14ac:dyDescent="0.2">
      <c r="A23" s="30" t="s">
        <v>152</v>
      </c>
      <c r="B23" s="31" t="s">
        <v>153</v>
      </c>
      <c r="C23" s="31" t="s">
        <v>154</v>
      </c>
      <c r="D23" s="31" t="s">
        <v>116</v>
      </c>
      <c r="E23" s="32">
        <v>4310</v>
      </c>
      <c r="F23" s="32">
        <v>1.333</v>
      </c>
      <c r="G23" s="32"/>
      <c r="H23" s="25">
        <f t="shared" si="0"/>
        <v>0</v>
      </c>
    </row>
    <row r="24" spans="1:8" s="16" customFormat="1" x14ac:dyDescent="0.2">
      <c r="A24" s="30" t="s">
        <v>155</v>
      </c>
      <c r="B24" s="31" t="s">
        <v>153</v>
      </c>
      <c r="C24" s="31" t="s">
        <v>156</v>
      </c>
      <c r="D24" s="31" t="s">
        <v>116</v>
      </c>
      <c r="E24" s="32">
        <v>858</v>
      </c>
      <c r="F24" s="32">
        <v>1</v>
      </c>
      <c r="G24" s="32"/>
      <c r="H24" s="25">
        <f t="shared" si="0"/>
        <v>0</v>
      </c>
    </row>
    <row r="25" spans="1:8" s="16" customFormat="1" ht="21" x14ac:dyDescent="0.2">
      <c r="A25" s="30" t="s">
        <v>157</v>
      </c>
      <c r="B25" s="31" t="s">
        <v>158</v>
      </c>
      <c r="C25" s="31" t="s">
        <v>159</v>
      </c>
      <c r="D25" s="31" t="s">
        <v>3</v>
      </c>
      <c r="E25" s="32">
        <v>1439</v>
      </c>
      <c r="F25" s="32">
        <v>1</v>
      </c>
      <c r="G25" s="32"/>
      <c r="H25" s="25">
        <f t="shared" si="0"/>
        <v>0</v>
      </c>
    </row>
    <row r="26" spans="1:8" s="16" customFormat="1" ht="21" x14ac:dyDescent="0.2">
      <c r="A26" s="30" t="s">
        <v>160</v>
      </c>
      <c r="B26" s="31" t="s">
        <v>161</v>
      </c>
      <c r="C26" s="31" t="s">
        <v>162</v>
      </c>
      <c r="D26" s="31" t="s">
        <v>3</v>
      </c>
      <c r="E26" s="32">
        <v>1116</v>
      </c>
      <c r="F26" s="32">
        <v>1</v>
      </c>
      <c r="G26" s="32"/>
      <c r="H26" s="25">
        <f t="shared" si="0"/>
        <v>0</v>
      </c>
    </row>
    <row r="27" spans="1:8" s="16" customFormat="1" x14ac:dyDescent="0.2">
      <c r="A27" s="30" t="s">
        <v>163</v>
      </c>
      <c r="B27" s="31" t="s">
        <v>164</v>
      </c>
      <c r="C27" s="31" t="s">
        <v>165</v>
      </c>
      <c r="D27" s="31" t="s">
        <v>6</v>
      </c>
      <c r="E27" s="32">
        <v>87.06</v>
      </c>
      <c r="F27" s="32">
        <v>1</v>
      </c>
      <c r="G27" s="32"/>
      <c r="H27" s="25">
        <f t="shared" si="0"/>
        <v>0</v>
      </c>
    </row>
    <row r="28" spans="1:8" s="16" customFormat="1" x14ac:dyDescent="0.2">
      <c r="A28" s="30" t="s">
        <v>166</v>
      </c>
      <c r="B28" s="31" t="s">
        <v>167</v>
      </c>
      <c r="C28" s="31" t="s">
        <v>168</v>
      </c>
      <c r="D28" s="31" t="s">
        <v>91</v>
      </c>
      <c r="E28" s="32">
        <v>1</v>
      </c>
      <c r="F28" s="32">
        <v>1</v>
      </c>
      <c r="G28" s="32"/>
      <c r="H28" s="25">
        <f t="shared" si="0"/>
        <v>0</v>
      </c>
    </row>
    <row r="29" spans="1:8" s="16" customFormat="1" ht="21" x14ac:dyDescent="0.2">
      <c r="A29" s="30" t="s">
        <v>169</v>
      </c>
      <c r="B29" s="31" t="s">
        <v>167</v>
      </c>
      <c r="C29" s="31" t="s">
        <v>170</v>
      </c>
      <c r="D29" s="31" t="s">
        <v>91</v>
      </c>
      <c r="E29" s="32">
        <v>26</v>
      </c>
      <c r="F29" s="32">
        <v>1</v>
      </c>
      <c r="G29" s="32"/>
      <c r="H29" s="25">
        <f t="shared" si="0"/>
        <v>0</v>
      </c>
    </row>
    <row r="30" spans="1:8" s="16" customFormat="1" ht="21" x14ac:dyDescent="0.2">
      <c r="A30" s="30" t="s">
        <v>171</v>
      </c>
      <c r="B30" s="31" t="s">
        <v>172</v>
      </c>
      <c r="C30" s="31" t="s">
        <v>173</v>
      </c>
      <c r="D30" s="31" t="s">
        <v>3</v>
      </c>
      <c r="E30" s="32">
        <v>85</v>
      </c>
      <c r="F30" s="32">
        <v>1</v>
      </c>
      <c r="G30" s="32"/>
      <c r="H30" s="25">
        <f t="shared" si="0"/>
        <v>0</v>
      </c>
    </row>
    <row r="31" spans="1:8" s="16" customFormat="1" ht="21" x14ac:dyDescent="0.2">
      <c r="A31" s="30" t="s">
        <v>174</v>
      </c>
      <c r="B31" s="31" t="s">
        <v>175</v>
      </c>
      <c r="C31" s="31" t="s">
        <v>176</v>
      </c>
      <c r="D31" s="31" t="s">
        <v>3</v>
      </c>
      <c r="E31" s="32">
        <v>296</v>
      </c>
      <c r="F31" s="32">
        <v>1</v>
      </c>
      <c r="G31" s="32"/>
      <c r="H31" s="25">
        <f t="shared" si="0"/>
        <v>0</v>
      </c>
    </row>
    <row r="32" spans="1:8" s="16" customFormat="1" ht="21" x14ac:dyDescent="0.2">
      <c r="A32" s="30" t="s">
        <v>177</v>
      </c>
      <c r="B32" s="31" t="s">
        <v>178</v>
      </c>
      <c r="C32" s="31" t="s">
        <v>179</v>
      </c>
      <c r="D32" s="31" t="s">
        <v>91</v>
      </c>
      <c r="E32" s="32">
        <v>5</v>
      </c>
      <c r="F32" s="32">
        <v>1</v>
      </c>
      <c r="G32" s="32"/>
      <c r="H32" s="25">
        <f t="shared" si="0"/>
        <v>0</v>
      </c>
    </row>
    <row r="33" spans="1:8" s="16" customFormat="1" ht="21" x14ac:dyDescent="0.2">
      <c r="A33" s="30" t="s">
        <v>180</v>
      </c>
      <c r="B33" s="31" t="s">
        <v>181</v>
      </c>
      <c r="C33" s="31" t="s">
        <v>182</v>
      </c>
      <c r="D33" s="31" t="s">
        <v>6</v>
      </c>
      <c r="E33" s="32">
        <v>0.7</v>
      </c>
      <c r="F33" s="32">
        <v>1</v>
      </c>
      <c r="G33" s="32"/>
      <c r="H33" s="25">
        <f t="shared" si="0"/>
        <v>0</v>
      </c>
    </row>
    <row r="34" spans="1:8" s="16" customFormat="1" ht="21" x14ac:dyDescent="0.2">
      <c r="A34" s="30" t="s">
        <v>183</v>
      </c>
      <c r="B34" s="31" t="s">
        <v>184</v>
      </c>
      <c r="C34" s="31" t="s">
        <v>185</v>
      </c>
      <c r="D34" s="31" t="s">
        <v>92</v>
      </c>
      <c r="E34" s="32">
        <v>1</v>
      </c>
      <c r="F34" s="32">
        <v>1</v>
      </c>
      <c r="G34" s="32"/>
      <c r="H34" s="25">
        <f t="shared" si="0"/>
        <v>0</v>
      </c>
    </row>
    <row r="35" spans="1:8" s="16" customFormat="1" ht="31.5" x14ac:dyDescent="0.2">
      <c r="A35" s="30" t="s">
        <v>186</v>
      </c>
      <c r="B35" s="31" t="s">
        <v>187</v>
      </c>
      <c r="C35" s="31" t="s">
        <v>188</v>
      </c>
      <c r="D35" s="31" t="s">
        <v>6</v>
      </c>
      <c r="E35" s="32">
        <v>1177</v>
      </c>
      <c r="F35" s="32">
        <v>20</v>
      </c>
      <c r="G35" s="32"/>
      <c r="H35" s="25">
        <f t="shared" si="0"/>
        <v>0</v>
      </c>
    </row>
    <row r="36" spans="1:8" s="16" customFormat="1" ht="31.5" x14ac:dyDescent="0.2">
      <c r="A36" s="30" t="s">
        <v>189</v>
      </c>
      <c r="B36" s="31" t="s">
        <v>190</v>
      </c>
      <c r="C36" s="31" t="s">
        <v>191</v>
      </c>
      <c r="D36" s="31" t="s">
        <v>6</v>
      </c>
      <c r="E36" s="32">
        <v>107.74</v>
      </c>
      <c r="F36" s="32">
        <v>1</v>
      </c>
      <c r="G36" s="32"/>
      <c r="H36" s="25">
        <f t="shared" si="0"/>
        <v>0</v>
      </c>
    </row>
    <row r="37" spans="1:8" s="16" customFormat="1" ht="21" x14ac:dyDescent="0.2">
      <c r="A37" s="30" t="s">
        <v>192</v>
      </c>
      <c r="B37" s="31" t="s">
        <v>184</v>
      </c>
      <c r="C37" s="31" t="s">
        <v>193</v>
      </c>
      <c r="D37" s="31" t="s">
        <v>118</v>
      </c>
      <c r="E37" s="32">
        <v>32</v>
      </c>
      <c r="F37" s="32">
        <v>1</v>
      </c>
      <c r="G37" s="32"/>
      <c r="H37" s="25">
        <f t="shared" si="0"/>
        <v>0</v>
      </c>
    </row>
    <row r="38" spans="1:8" s="17" customFormat="1" x14ac:dyDescent="0.2">
      <c r="A38" s="91" t="s">
        <v>489</v>
      </c>
      <c r="B38" s="91"/>
      <c r="C38" s="91"/>
      <c r="D38" s="91"/>
      <c r="E38" s="91"/>
      <c r="F38" s="91"/>
      <c r="G38" s="91"/>
      <c r="H38" s="26">
        <f>SUM(H9:H37)</f>
        <v>0</v>
      </c>
    </row>
    <row r="39" spans="1:8" s="29" customFormat="1" ht="30.75" customHeight="1" x14ac:dyDescent="0.2">
      <c r="A39" s="27" t="s">
        <v>102</v>
      </c>
      <c r="B39" s="28" t="s">
        <v>120</v>
      </c>
      <c r="C39" s="95" t="s">
        <v>194</v>
      </c>
      <c r="D39" s="95"/>
      <c r="E39" s="95"/>
      <c r="F39" s="95"/>
      <c r="G39" s="95"/>
      <c r="H39" s="95"/>
    </row>
    <row r="40" spans="1:8" s="16" customFormat="1" ht="63" x14ac:dyDescent="0.2">
      <c r="A40" s="30" t="s">
        <v>10</v>
      </c>
      <c r="B40" s="31" t="s">
        <v>184</v>
      </c>
      <c r="C40" s="31" t="s">
        <v>195</v>
      </c>
      <c r="D40" s="31" t="s">
        <v>91</v>
      </c>
      <c r="E40" s="32">
        <v>1</v>
      </c>
      <c r="F40" s="32">
        <v>1</v>
      </c>
      <c r="G40" s="32"/>
      <c r="H40" s="25">
        <f t="shared" si="0"/>
        <v>0</v>
      </c>
    </row>
    <row r="41" spans="1:8" s="16" customFormat="1" x14ac:dyDescent="0.2">
      <c r="A41" s="30" t="s">
        <v>11</v>
      </c>
      <c r="B41" s="31" t="s">
        <v>196</v>
      </c>
      <c r="C41" s="31" t="s">
        <v>197</v>
      </c>
      <c r="D41" s="31" t="s">
        <v>92</v>
      </c>
      <c r="E41" s="32">
        <v>1</v>
      </c>
      <c r="F41" s="32">
        <v>1</v>
      </c>
      <c r="G41" s="32"/>
      <c r="H41" s="25">
        <f t="shared" si="0"/>
        <v>0</v>
      </c>
    </row>
    <row r="42" spans="1:8" s="16" customFormat="1" ht="21" x14ac:dyDescent="0.2">
      <c r="A42" s="30" t="s">
        <v>12</v>
      </c>
      <c r="B42" s="31" t="s">
        <v>198</v>
      </c>
      <c r="C42" s="31" t="s">
        <v>199</v>
      </c>
      <c r="D42" s="31" t="s">
        <v>6</v>
      </c>
      <c r="E42" s="32">
        <v>0.48</v>
      </c>
      <c r="F42" s="32">
        <v>2.5</v>
      </c>
      <c r="G42" s="32"/>
      <c r="H42" s="25">
        <f t="shared" si="0"/>
        <v>0</v>
      </c>
    </row>
    <row r="43" spans="1:8" s="16" customFormat="1" ht="21" x14ac:dyDescent="0.2">
      <c r="A43" s="30" t="s">
        <v>13</v>
      </c>
      <c r="B43" s="31" t="s">
        <v>200</v>
      </c>
      <c r="C43" s="31" t="s">
        <v>201</v>
      </c>
      <c r="D43" s="31" t="s">
        <v>2</v>
      </c>
      <c r="E43" s="32">
        <v>2</v>
      </c>
      <c r="F43" s="32">
        <v>2.5</v>
      </c>
      <c r="G43" s="32"/>
      <c r="H43" s="25">
        <f t="shared" si="0"/>
        <v>0</v>
      </c>
    </row>
    <row r="44" spans="1:8" s="16" customFormat="1" ht="21" x14ac:dyDescent="0.2">
      <c r="A44" s="30" t="s">
        <v>14</v>
      </c>
      <c r="B44" s="31" t="s">
        <v>202</v>
      </c>
      <c r="C44" s="31" t="s">
        <v>203</v>
      </c>
      <c r="D44" s="31" t="s">
        <v>92</v>
      </c>
      <c r="E44" s="32">
        <v>1</v>
      </c>
      <c r="F44" s="32">
        <v>1</v>
      </c>
      <c r="G44" s="32"/>
      <c r="H44" s="25">
        <f t="shared" si="0"/>
        <v>0</v>
      </c>
    </row>
    <row r="45" spans="1:8" s="16" customFormat="1" x14ac:dyDescent="0.2">
      <c r="A45" s="30" t="s">
        <v>15</v>
      </c>
      <c r="B45" s="31" t="s">
        <v>204</v>
      </c>
      <c r="C45" s="31" t="s">
        <v>205</v>
      </c>
      <c r="D45" s="31" t="s">
        <v>92</v>
      </c>
      <c r="E45" s="32">
        <v>1</v>
      </c>
      <c r="F45" s="32">
        <v>1</v>
      </c>
      <c r="G45" s="32"/>
      <c r="H45" s="25">
        <f t="shared" si="0"/>
        <v>0</v>
      </c>
    </row>
    <row r="46" spans="1:8" s="17" customFormat="1" x14ac:dyDescent="0.2">
      <c r="A46" s="91" t="s">
        <v>489</v>
      </c>
      <c r="B46" s="91"/>
      <c r="C46" s="91"/>
      <c r="D46" s="91"/>
      <c r="E46" s="91"/>
      <c r="F46" s="91"/>
      <c r="G46" s="91"/>
      <c r="H46" s="26">
        <f>SUM(H40:H45)</f>
        <v>0</v>
      </c>
    </row>
    <row r="47" spans="1:8" s="29" customFormat="1" ht="30.75" customHeight="1" x14ac:dyDescent="0.2">
      <c r="A47" s="27" t="s">
        <v>103</v>
      </c>
      <c r="B47" s="28" t="s">
        <v>120</v>
      </c>
      <c r="C47" s="95" t="s">
        <v>206</v>
      </c>
      <c r="D47" s="95"/>
      <c r="E47" s="95"/>
      <c r="F47" s="95"/>
      <c r="G47" s="95"/>
      <c r="H47" s="95"/>
    </row>
    <row r="48" spans="1:8" s="16" customFormat="1" ht="31.5" x14ac:dyDescent="0.2">
      <c r="A48" s="30" t="s">
        <v>22</v>
      </c>
      <c r="B48" s="31" t="s">
        <v>207</v>
      </c>
      <c r="C48" s="31" t="s">
        <v>208</v>
      </c>
      <c r="D48" s="31" t="s">
        <v>6</v>
      </c>
      <c r="E48" s="32">
        <v>5488.22</v>
      </c>
      <c r="F48" s="32">
        <v>1</v>
      </c>
      <c r="G48" s="32"/>
      <c r="H48" s="25">
        <f t="shared" si="0"/>
        <v>0</v>
      </c>
    </row>
    <row r="49" spans="1:8" s="16" customFormat="1" ht="21" x14ac:dyDescent="0.2">
      <c r="A49" s="30" t="s">
        <v>23</v>
      </c>
      <c r="B49" s="31" t="s">
        <v>209</v>
      </c>
      <c r="C49" s="31" t="s">
        <v>210</v>
      </c>
      <c r="D49" s="31" t="s">
        <v>6</v>
      </c>
      <c r="E49" s="32">
        <v>609.79999999999995</v>
      </c>
      <c r="F49" s="32">
        <v>1</v>
      </c>
      <c r="G49" s="32"/>
      <c r="H49" s="25">
        <f t="shared" si="0"/>
        <v>0</v>
      </c>
    </row>
    <row r="50" spans="1:8" s="16" customFormat="1" ht="21" x14ac:dyDescent="0.2">
      <c r="A50" s="30" t="s">
        <v>24</v>
      </c>
      <c r="B50" s="31" t="s">
        <v>134</v>
      </c>
      <c r="C50" s="31" t="s">
        <v>211</v>
      </c>
      <c r="D50" s="31" t="s">
        <v>6</v>
      </c>
      <c r="E50" s="32">
        <v>6098.02</v>
      </c>
      <c r="F50" s="32">
        <v>10</v>
      </c>
      <c r="G50" s="32"/>
      <c r="H50" s="25">
        <f t="shared" si="0"/>
        <v>0</v>
      </c>
    </row>
    <row r="51" spans="1:8" s="16" customFormat="1" ht="42" x14ac:dyDescent="0.2">
      <c r="A51" s="30" t="s">
        <v>25</v>
      </c>
      <c r="B51" s="31" t="s">
        <v>212</v>
      </c>
      <c r="C51" s="31" t="s">
        <v>213</v>
      </c>
      <c r="D51" s="31" t="s">
        <v>6</v>
      </c>
      <c r="E51" s="32">
        <v>107.74</v>
      </c>
      <c r="F51" s="32">
        <v>1</v>
      </c>
      <c r="G51" s="32"/>
      <c r="H51" s="25">
        <f t="shared" si="0"/>
        <v>0</v>
      </c>
    </row>
    <row r="52" spans="1:8" s="16" customFormat="1" ht="31.5" x14ac:dyDescent="0.2">
      <c r="A52" s="30" t="s">
        <v>26</v>
      </c>
      <c r="B52" s="31" t="s">
        <v>214</v>
      </c>
      <c r="C52" s="31" t="s">
        <v>215</v>
      </c>
      <c r="D52" s="31" t="s">
        <v>6</v>
      </c>
      <c r="E52" s="32">
        <v>107.74</v>
      </c>
      <c r="F52" s="32">
        <v>1</v>
      </c>
      <c r="G52" s="32"/>
      <c r="H52" s="25">
        <f t="shared" si="0"/>
        <v>0</v>
      </c>
    </row>
    <row r="53" spans="1:8" s="16" customFormat="1" x14ac:dyDescent="0.2">
      <c r="A53" s="30" t="s">
        <v>27</v>
      </c>
      <c r="B53" s="31" t="s">
        <v>216</v>
      </c>
      <c r="C53" s="31" t="s">
        <v>217</v>
      </c>
      <c r="D53" s="31" t="s">
        <v>6</v>
      </c>
      <c r="E53" s="32">
        <v>107.74</v>
      </c>
      <c r="F53" s="32">
        <v>1</v>
      </c>
      <c r="G53" s="32"/>
      <c r="H53" s="25">
        <f t="shared" si="0"/>
        <v>0</v>
      </c>
    </row>
    <row r="54" spans="1:8" s="17" customFormat="1" x14ac:dyDescent="0.2">
      <c r="A54" s="91" t="s">
        <v>489</v>
      </c>
      <c r="B54" s="91"/>
      <c r="C54" s="91"/>
      <c r="D54" s="91"/>
      <c r="E54" s="91"/>
      <c r="F54" s="91"/>
      <c r="G54" s="91"/>
      <c r="H54" s="26">
        <f>SUM(H48:H53)</f>
        <v>0</v>
      </c>
    </row>
    <row r="55" spans="1:8" s="29" customFormat="1" ht="30.75" customHeight="1" x14ac:dyDescent="0.2">
      <c r="A55" s="27" t="s">
        <v>218</v>
      </c>
      <c r="B55" s="28" t="s">
        <v>120</v>
      </c>
      <c r="C55" s="95" t="s">
        <v>219</v>
      </c>
      <c r="D55" s="95"/>
      <c r="E55" s="95"/>
      <c r="F55" s="95"/>
      <c r="G55" s="95"/>
      <c r="H55" s="95"/>
    </row>
    <row r="56" spans="1:8" s="16" customFormat="1" ht="21" x14ac:dyDescent="0.2">
      <c r="A56" s="30" t="s">
        <v>28</v>
      </c>
      <c r="B56" s="31" t="s">
        <v>220</v>
      </c>
      <c r="C56" s="31" t="s">
        <v>221</v>
      </c>
      <c r="D56" s="31" t="s">
        <v>116</v>
      </c>
      <c r="E56" s="32">
        <v>4807</v>
      </c>
      <c r="F56" s="32">
        <v>1</v>
      </c>
      <c r="G56" s="32"/>
      <c r="H56" s="25">
        <f t="shared" si="0"/>
        <v>0</v>
      </c>
    </row>
    <row r="57" spans="1:8" s="16" customFormat="1" ht="31.5" x14ac:dyDescent="0.2">
      <c r="A57" s="30" t="s">
        <v>30</v>
      </c>
      <c r="B57" s="31" t="s">
        <v>222</v>
      </c>
      <c r="C57" s="31" t="s">
        <v>223</v>
      </c>
      <c r="D57" s="31" t="s">
        <v>116</v>
      </c>
      <c r="E57" s="32">
        <v>4807</v>
      </c>
      <c r="F57" s="32">
        <v>0.83299999999999996</v>
      </c>
      <c r="G57" s="32"/>
      <c r="H57" s="25">
        <f t="shared" si="0"/>
        <v>0</v>
      </c>
    </row>
    <row r="58" spans="1:8" s="16" customFormat="1" ht="31.5" x14ac:dyDescent="0.2">
      <c r="A58" s="30" t="s">
        <v>31</v>
      </c>
      <c r="B58" s="31" t="s">
        <v>222</v>
      </c>
      <c r="C58" s="31" t="s">
        <v>224</v>
      </c>
      <c r="D58" s="31" t="s">
        <v>116</v>
      </c>
      <c r="E58" s="32">
        <v>4807</v>
      </c>
      <c r="F58" s="32">
        <v>0.73329999999999995</v>
      </c>
      <c r="G58" s="32"/>
      <c r="H58" s="25">
        <f t="shared" si="0"/>
        <v>0</v>
      </c>
    </row>
    <row r="59" spans="1:8" s="16" customFormat="1" x14ac:dyDescent="0.2">
      <c r="A59" s="30" t="s">
        <v>32</v>
      </c>
      <c r="B59" s="31" t="s">
        <v>225</v>
      </c>
      <c r="C59" s="31" t="s">
        <v>226</v>
      </c>
      <c r="D59" s="31" t="s">
        <v>116</v>
      </c>
      <c r="E59" s="32">
        <v>4527</v>
      </c>
      <c r="F59" s="32">
        <v>1</v>
      </c>
      <c r="G59" s="32"/>
      <c r="H59" s="25">
        <f t="shared" si="0"/>
        <v>0</v>
      </c>
    </row>
    <row r="60" spans="1:8" s="16" customFormat="1" ht="21" x14ac:dyDescent="0.2">
      <c r="A60" s="30" t="s">
        <v>33</v>
      </c>
      <c r="B60" s="31" t="s">
        <v>227</v>
      </c>
      <c r="C60" s="31" t="s">
        <v>228</v>
      </c>
      <c r="D60" s="31" t="s">
        <v>116</v>
      </c>
      <c r="E60" s="32">
        <v>4200</v>
      </c>
      <c r="F60" s="32">
        <v>0.7</v>
      </c>
      <c r="G60" s="32"/>
      <c r="H60" s="25">
        <f t="shared" si="0"/>
        <v>0</v>
      </c>
    </row>
    <row r="61" spans="1:8" s="16" customFormat="1" x14ac:dyDescent="0.2">
      <c r="A61" s="30" t="s">
        <v>34</v>
      </c>
      <c r="B61" s="31" t="s">
        <v>229</v>
      </c>
      <c r="C61" s="31" t="s">
        <v>230</v>
      </c>
      <c r="D61" s="31" t="s">
        <v>116</v>
      </c>
      <c r="E61" s="32">
        <v>4200</v>
      </c>
      <c r="F61" s="32">
        <v>1</v>
      </c>
      <c r="G61" s="32"/>
      <c r="H61" s="25">
        <f t="shared" si="0"/>
        <v>0</v>
      </c>
    </row>
    <row r="62" spans="1:8" s="16" customFormat="1" ht="31.5" x14ac:dyDescent="0.2">
      <c r="A62" s="30" t="s">
        <v>35</v>
      </c>
      <c r="B62" s="31" t="s">
        <v>231</v>
      </c>
      <c r="C62" s="31" t="s">
        <v>232</v>
      </c>
      <c r="D62" s="31" t="s">
        <v>116</v>
      </c>
      <c r="E62" s="32">
        <v>4200</v>
      </c>
      <c r="F62" s="32">
        <v>1.125</v>
      </c>
      <c r="G62" s="32"/>
      <c r="H62" s="25">
        <f t="shared" si="0"/>
        <v>0</v>
      </c>
    </row>
    <row r="63" spans="1:8" s="16" customFormat="1" x14ac:dyDescent="0.2">
      <c r="A63" s="30" t="s">
        <v>36</v>
      </c>
      <c r="B63" s="31" t="s">
        <v>229</v>
      </c>
      <c r="C63" s="31" t="s">
        <v>230</v>
      </c>
      <c r="D63" s="31" t="s">
        <v>116</v>
      </c>
      <c r="E63" s="32">
        <v>4200</v>
      </c>
      <c r="F63" s="32">
        <v>1</v>
      </c>
      <c r="G63" s="32"/>
      <c r="H63" s="25">
        <f t="shared" si="0"/>
        <v>0</v>
      </c>
    </row>
    <row r="64" spans="1:8" s="16" customFormat="1" ht="21" x14ac:dyDescent="0.2">
      <c r="A64" s="30" t="s">
        <v>37</v>
      </c>
      <c r="B64" s="31" t="s">
        <v>233</v>
      </c>
      <c r="C64" s="31" t="s">
        <v>234</v>
      </c>
      <c r="D64" s="31" t="s">
        <v>116</v>
      </c>
      <c r="E64" s="32">
        <v>4200</v>
      </c>
      <c r="F64" s="32">
        <v>1</v>
      </c>
      <c r="G64" s="32"/>
      <c r="H64" s="25">
        <f t="shared" si="0"/>
        <v>0</v>
      </c>
    </row>
    <row r="65" spans="1:8" s="16" customFormat="1" x14ac:dyDescent="0.2">
      <c r="A65" s="30" t="s">
        <v>38</v>
      </c>
      <c r="B65" s="31" t="s">
        <v>229</v>
      </c>
      <c r="C65" s="31" t="s">
        <v>230</v>
      </c>
      <c r="D65" s="31" t="s">
        <v>116</v>
      </c>
      <c r="E65" s="32">
        <v>4200</v>
      </c>
      <c r="F65" s="32">
        <v>1</v>
      </c>
      <c r="G65" s="32"/>
      <c r="H65" s="25">
        <f t="shared" si="0"/>
        <v>0</v>
      </c>
    </row>
    <row r="66" spans="1:8" s="16" customFormat="1" ht="21" x14ac:dyDescent="0.2">
      <c r="A66" s="30" t="s">
        <v>29</v>
      </c>
      <c r="B66" s="31" t="s">
        <v>235</v>
      </c>
      <c r="C66" s="31" t="s">
        <v>236</v>
      </c>
      <c r="D66" s="31" t="s">
        <v>116</v>
      </c>
      <c r="E66" s="32">
        <v>4200</v>
      </c>
      <c r="F66" s="32">
        <v>1</v>
      </c>
      <c r="G66" s="32"/>
      <c r="H66" s="25">
        <f t="shared" si="0"/>
        <v>0</v>
      </c>
    </row>
    <row r="67" spans="1:8" s="17" customFormat="1" x14ac:dyDescent="0.2">
      <c r="A67" s="91" t="s">
        <v>489</v>
      </c>
      <c r="B67" s="91"/>
      <c r="C67" s="91"/>
      <c r="D67" s="91"/>
      <c r="E67" s="91"/>
      <c r="F67" s="91"/>
      <c r="G67" s="91"/>
      <c r="H67" s="26">
        <f>SUM(H56:H66)</f>
        <v>0</v>
      </c>
    </row>
    <row r="68" spans="1:8" s="29" customFormat="1" ht="30.75" customHeight="1" x14ac:dyDescent="0.2">
      <c r="A68" s="27" t="s">
        <v>237</v>
      </c>
      <c r="B68" s="28" t="s">
        <v>120</v>
      </c>
      <c r="C68" s="95" t="s">
        <v>238</v>
      </c>
      <c r="D68" s="95"/>
      <c r="E68" s="95"/>
      <c r="F68" s="95"/>
      <c r="G68" s="95"/>
      <c r="H68" s="95"/>
    </row>
    <row r="69" spans="1:8" s="16" customFormat="1" x14ac:dyDescent="0.2">
      <c r="A69" s="30" t="s">
        <v>39</v>
      </c>
      <c r="B69" s="31" t="s">
        <v>229</v>
      </c>
      <c r="C69" s="31" t="s">
        <v>230</v>
      </c>
      <c r="D69" s="31" t="s">
        <v>116</v>
      </c>
      <c r="E69" s="32">
        <v>140</v>
      </c>
      <c r="F69" s="32">
        <v>1</v>
      </c>
      <c r="G69" s="32"/>
      <c r="H69" s="25">
        <f t="shared" si="0"/>
        <v>0</v>
      </c>
    </row>
    <row r="70" spans="1:8" s="16" customFormat="1" ht="21" x14ac:dyDescent="0.2">
      <c r="A70" s="30" t="s">
        <v>40</v>
      </c>
      <c r="B70" s="31" t="s">
        <v>235</v>
      </c>
      <c r="C70" s="31" t="s">
        <v>236</v>
      </c>
      <c r="D70" s="31" t="s">
        <v>116</v>
      </c>
      <c r="E70" s="32">
        <v>140</v>
      </c>
      <c r="F70" s="32">
        <v>1</v>
      </c>
      <c r="G70" s="32"/>
      <c r="H70" s="25">
        <f t="shared" si="0"/>
        <v>0</v>
      </c>
    </row>
    <row r="71" spans="1:8" s="17" customFormat="1" x14ac:dyDescent="0.2">
      <c r="A71" s="91" t="s">
        <v>489</v>
      </c>
      <c r="B71" s="91"/>
      <c r="C71" s="91"/>
      <c r="D71" s="91"/>
      <c r="E71" s="91"/>
      <c r="F71" s="91"/>
      <c r="G71" s="91"/>
      <c r="H71" s="26">
        <f>SUM(H69:H70)</f>
        <v>0</v>
      </c>
    </row>
    <row r="72" spans="1:8" s="29" customFormat="1" ht="30.75" customHeight="1" x14ac:dyDescent="0.2">
      <c r="A72" s="27" t="s">
        <v>239</v>
      </c>
      <c r="B72" s="28" t="s">
        <v>120</v>
      </c>
      <c r="C72" s="95" t="s">
        <v>240</v>
      </c>
      <c r="D72" s="95"/>
      <c r="E72" s="95"/>
      <c r="F72" s="95"/>
      <c r="G72" s="95"/>
      <c r="H72" s="95"/>
    </row>
    <row r="73" spans="1:8" s="16" customFormat="1" ht="21" x14ac:dyDescent="0.2">
      <c r="A73" s="30" t="s">
        <v>43</v>
      </c>
      <c r="B73" s="31" t="s">
        <v>220</v>
      </c>
      <c r="C73" s="31" t="s">
        <v>221</v>
      </c>
      <c r="D73" s="31" t="s">
        <v>116</v>
      </c>
      <c r="E73" s="32">
        <v>1477</v>
      </c>
      <c r="F73" s="32">
        <v>1</v>
      </c>
      <c r="G73" s="32"/>
      <c r="H73" s="25">
        <f t="shared" si="0"/>
        <v>0</v>
      </c>
    </row>
    <row r="74" spans="1:8" s="16" customFormat="1" ht="21" x14ac:dyDescent="0.2">
      <c r="A74" s="30" t="s">
        <v>44</v>
      </c>
      <c r="B74" s="31" t="s">
        <v>225</v>
      </c>
      <c r="C74" s="31" t="s">
        <v>241</v>
      </c>
      <c r="D74" s="31" t="s">
        <v>116</v>
      </c>
      <c r="E74" s="32">
        <v>1477</v>
      </c>
      <c r="F74" s="32">
        <v>1.47</v>
      </c>
      <c r="G74" s="32"/>
      <c r="H74" s="25">
        <f t="shared" si="0"/>
        <v>0</v>
      </c>
    </row>
    <row r="75" spans="1:8" s="16" customFormat="1" ht="21" x14ac:dyDescent="0.2">
      <c r="A75" s="30" t="s">
        <v>45</v>
      </c>
      <c r="B75" s="31" t="s">
        <v>227</v>
      </c>
      <c r="C75" s="31" t="s">
        <v>242</v>
      </c>
      <c r="D75" s="31" t="s">
        <v>116</v>
      </c>
      <c r="E75" s="32">
        <v>1477</v>
      </c>
      <c r="F75" s="32">
        <v>0.7</v>
      </c>
      <c r="G75" s="32"/>
      <c r="H75" s="25">
        <f t="shared" si="0"/>
        <v>0</v>
      </c>
    </row>
    <row r="76" spans="1:8" s="16" customFormat="1" ht="31.5" x14ac:dyDescent="0.2">
      <c r="A76" s="30" t="s">
        <v>46</v>
      </c>
      <c r="B76" s="31" t="s">
        <v>243</v>
      </c>
      <c r="C76" s="31" t="s">
        <v>244</v>
      </c>
      <c r="D76" s="31" t="s">
        <v>116</v>
      </c>
      <c r="E76" s="32">
        <v>1460.2</v>
      </c>
      <c r="F76" s="32">
        <v>1</v>
      </c>
      <c r="G76" s="32"/>
      <c r="H76" s="25">
        <f t="shared" si="0"/>
        <v>0</v>
      </c>
    </row>
    <row r="77" spans="1:8" s="16" customFormat="1" ht="31.5" x14ac:dyDescent="0.2">
      <c r="A77" s="30" t="s">
        <v>47</v>
      </c>
      <c r="B77" s="31" t="s">
        <v>243</v>
      </c>
      <c r="C77" s="31" t="s">
        <v>245</v>
      </c>
      <c r="D77" s="31" t="s">
        <v>116</v>
      </c>
      <c r="E77" s="32">
        <v>16.8</v>
      </c>
      <c r="F77" s="32">
        <v>1</v>
      </c>
      <c r="G77" s="32"/>
      <c r="H77" s="25">
        <f t="shared" si="0"/>
        <v>0</v>
      </c>
    </row>
    <row r="78" spans="1:8" s="17" customFormat="1" x14ac:dyDescent="0.2">
      <c r="A78" s="91" t="s">
        <v>489</v>
      </c>
      <c r="B78" s="91"/>
      <c r="C78" s="91"/>
      <c r="D78" s="91"/>
      <c r="E78" s="91"/>
      <c r="F78" s="91"/>
      <c r="G78" s="91"/>
      <c r="H78" s="26">
        <f>SUM(H73:H77)</f>
        <v>0</v>
      </c>
    </row>
    <row r="79" spans="1:8" s="29" customFormat="1" ht="30.75" customHeight="1" x14ac:dyDescent="0.2">
      <c r="A79" s="27" t="s">
        <v>246</v>
      </c>
      <c r="B79" s="28" t="s">
        <v>120</v>
      </c>
      <c r="C79" s="95" t="s">
        <v>511</v>
      </c>
      <c r="D79" s="95"/>
      <c r="E79" s="95"/>
      <c r="F79" s="95"/>
      <c r="G79" s="95"/>
      <c r="H79" s="95"/>
    </row>
    <row r="80" spans="1:8" s="16" customFormat="1" ht="21" x14ac:dyDescent="0.2">
      <c r="A80" s="30" t="s">
        <v>48</v>
      </c>
      <c r="B80" s="31" t="s">
        <v>220</v>
      </c>
      <c r="C80" s="31" t="s">
        <v>221</v>
      </c>
      <c r="D80" s="31" t="s">
        <v>116</v>
      </c>
      <c r="E80" s="32">
        <v>285</v>
      </c>
      <c r="F80" s="32">
        <v>1</v>
      </c>
      <c r="G80" s="32"/>
      <c r="H80" s="25">
        <f t="shared" ref="H80:H148" si="1">ROUND(E80*G80,2)</f>
        <v>0</v>
      </c>
    </row>
    <row r="81" spans="1:8" s="16" customFormat="1" ht="21" x14ac:dyDescent="0.2">
      <c r="A81" s="30" t="s">
        <v>49</v>
      </c>
      <c r="B81" s="31" t="s">
        <v>225</v>
      </c>
      <c r="C81" s="31" t="s">
        <v>247</v>
      </c>
      <c r="D81" s="31" t="s">
        <v>116</v>
      </c>
      <c r="E81" s="32">
        <v>285</v>
      </c>
      <c r="F81" s="32">
        <v>1.333</v>
      </c>
      <c r="G81" s="32"/>
      <c r="H81" s="25">
        <f t="shared" si="1"/>
        <v>0</v>
      </c>
    </row>
    <row r="82" spans="1:8" s="16" customFormat="1" x14ac:dyDescent="0.2">
      <c r="A82" s="30" t="s">
        <v>50</v>
      </c>
      <c r="B82" s="31" t="s">
        <v>229</v>
      </c>
      <c r="C82" s="31" t="s">
        <v>230</v>
      </c>
      <c r="D82" s="31" t="s">
        <v>116</v>
      </c>
      <c r="E82" s="32">
        <v>285</v>
      </c>
      <c r="F82" s="32">
        <v>1</v>
      </c>
      <c r="G82" s="32"/>
      <c r="H82" s="25">
        <f t="shared" si="1"/>
        <v>0</v>
      </c>
    </row>
    <row r="83" spans="1:8" s="16" customFormat="1" ht="31.5" x14ac:dyDescent="0.2">
      <c r="A83" s="30" t="s">
        <v>248</v>
      </c>
      <c r="B83" s="31" t="s">
        <v>227</v>
      </c>
      <c r="C83" s="31" t="s">
        <v>249</v>
      </c>
      <c r="D83" s="31" t="s">
        <v>116</v>
      </c>
      <c r="E83" s="32">
        <v>285</v>
      </c>
      <c r="F83" s="32">
        <v>1</v>
      </c>
      <c r="G83" s="32"/>
      <c r="H83" s="25">
        <f t="shared" si="1"/>
        <v>0</v>
      </c>
    </row>
    <row r="84" spans="1:8" s="16" customFormat="1" ht="21" x14ac:dyDescent="0.2">
      <c r="A84" s="30" t="s">
        <v>250</v>
      </c>
      <c r="B84" s="31" t="s">
        <v>251</v>
      </c>
      <c r="C84" s="31" t="s">
        <v>252</v>
      </c>
      <c r="D84" s="31" t="s">
        <v>116</v>
      </c>
      <c r="E84" s="32">
        <v>285</v>
      </c>
      <c r="F84" s="32">
        <v>1</v>
      </c>
      <c r="G84" s="32"/>
      <c r="H84" s="25">
        <f t="shared" si="1"/>
        <v>0</v>
      </c>
    </row>
    <row r="85" spans="1:8" s="17" customFormat="1" x14ac:dyDescent="0.2">
      <c r="A85" s="91" t="s">
        <v>489</v>
      </c>
      <c r="B85" s="91"/>
      <c r="C85" s="91"/>
      <c r="D85" s="91"/>
      <c r="E85" s="91"/>
      <c r="F85" s="91"/>
      <c r="G85" s="91"/>
      <c r="H85" s="26">
        <f>SUM(H80:H84)</f>
        <v>0</v>
      </c>
    </row>
    <row r="86" spans="1:8" s="29" customFormat="1" ht="30.75" customHeight="1" x14ac:dyDescent="0.2">
      <c r="A86" s="27" t="s">
        <v>253</v>
      </c>
      <c r="B86" s="28" t="s">
        <v>120</v>
      </c>
      <c r="C86" s="95" t="s">
        <v>254</v>
      </c>
      <c r="D86" s="95"/>
      <c r="E86" s="95"/>
      <c r="F86" s="95"/>
      <c r="G86" s="95"/>
      <c r="H86" s="95"/>
    </row>
    <row r="87" spans="1:8" s="16" customFormat="1" ht="21" x14ac:dyDescent="0.2">
      <c r="A87" s="30" t="s">
        <v>51</v>
      </c>
      <c r="B87" s="31" t="s">
        <v>220</v>
      </c>
      <c r="C87" s="31" t="s">
        <v>221</v>
      </c>
      <c r="D87" s="31" t="s">
        <v>116</v>
      </c>
      <c r="E87" s="32">
        <v>261</v>
      </c>
      <c r="F87" s="32">
        <v>1</v>
      </c>
      <c r="G87" s="32"/>
      <c r="H87" s="25">
        <f t="shared" si="1"/>
        <v>0</v>
      </c>
    </row>
    <row r="88" spans="1:8" s="16" customFormat="1" ht="21" x14ac:dyDescent="0.2">
      <c r="A88" s="30" t="s">
        <v>52</v>
      </c>
      <c r="B88" s="31" t="s">
        <v>225</v>
      </c>
      <c r="C88" s="31" t="s">
        <v>255</v>
      </c>
      <c r="D88" s="31" t="s">
        <v>116</v>
      </c>
      <c r="E88" s="32">
        <v>261</v>
      </c>
      <c r="F88" s="32">
        <v>2.2000000000000002</v>
      </c>
      <c r="G88" s="32"/>
      <c r="H88" s="25">
        <f t="shared" si="1"/>
        <v>0</v>
      </c>
    </row>
    <row r="89" spans="1:8" s="16" customFormat="1" ht="21" x14ac:dyDescent="0.2">
      <c r="A89" s="30" t="s">
        <v>53</v>
      </c>
      <c r="B89" s="31" t="s">
        <v>227</v>
      </c>
      <c r="C89" s="31" t="s">
        <v>242</v>
      </c>
      <c r="D89" s="31" t="s">
        <v>116</v>
      </c>
      <c r="E89" s="32">
        <v>261</v>
      </c>
      <c r="F89" s="32">
        <v>0.7</v>
      </c>
      <c r="G89" s="32"/>
      <c r="H89" s="25">
        <f t="shared" si="1"/>
        <v>0</v>
      </c>
    </row>
    <row r="90" spans="1:8" s="16" customFormat="1" ht="31.5" x14ac:dyDescent="0.2">
      <c r="A90" s="30" t="s">
        <v>54</v>
      </c>
      <c r="B90" s="31" t="s">
        <v>256</v>
      </c>
      <c r="C90" s="31" t="s">
        <v>257</v>
      </c>
      <c r="D90" s="31" t="s">
        <v>116</v>
      </c>
      <c r="E90" s="32">
        <v>261</v>
      </c>
      <c r="F90" s="32">
        <v>1</v>
      </c>
      <c r="G90" s="32"/>
      <c r="H90" s="25">
        <f t="shared" si="1"/>
        <v>0</v>
      </c>
    </row>
    <row r="91" spans="1:8" s="17" customFormat="1" x14ac:dyDescent="0.2">
      <c r="A91" s="91" t="s">
        <v>489</v>
      </c>
      <c r="B91" s="91"/>
      <c r="C91" s="91"/>
      <c r="D91" s="91"/>
      <c r="E91" s="91"/>
      <c r="F91" s="91"/>
      <c r="G91" s="91"/>
      <c r="H91" s="26">
        <f>SUM(H87:H90)</f>
        <v>0</v>
      </c>
    </row>
    <row r="92" spans="1:8" s="29" customFormat="1" ht="30.75" customHeight="1" x14ac:dyDescent="0.2">
      <c r="A92" s="27" t="s">
        <v>258</v>
      </c>
      <c r="B92" s="28" t="s">
        <v>120</v>
      </c>
      <c r="C92" s="95" t="s">
        <v>513</v>
      </c>
      <c r="D92" s="95"/>
      <c r="E92" s="95"/>
      <c r="F92" s="95"/>
      <c r="G92" s="95"/>
      <c r="H92" s="95"/>
    </row>
    <row r="93" spans="1:8" s="16" customFormat="1" ht="21" x14ac:dyDescent="0.2">
      <c r="A93" s="30" t="s">
        <v>55</v>
      </c>
      <c r="B93" s="31" t="s">
        <v>220</v>
      </c>
      <c r="C93" s="31" t="s">
        <v>221</v>
      </c>
      <c r="D93" s="31" t="s">
        <v>116</v>
      </c>
      <c r="E93" s="32">
        <v>225</v>
      </c>
      <c r="F93" s="32">
        <v>1</v>
      </c>
      <c r="G93" s="32"/>
      <c r="H93" s="25">
        <f t="shared" si="1"/>
        <v>0</v>
      </c>
    </row>
    <row r="94" spans="1:8" s="16" customFormat="1" ht="21" x14ac:dyDescent="0.2">
      <c r="A94" s="30" t="s">
        <v>259</v>
      </c>
      <c r="B94" s="31" t="s">
        <v>225</v>
      </c>
      <c r="C94" s="31" t="s">
        <v>260</v>
      </c>
      <c r="D94" s="31" t="s">
        <v>116</v>
      </c>
      <c r="E94" s="32">
        <v>225</v>
      </c>
      <c r="F94" s="32">
        <v>2.86</v>
      </c>
      <c r="G94" s="32"/>
      <c r="H94" s="25">
        <f t="shared" si="1"/>
        <v>0</v>
      </c>
    </row>
    <row r="95" spans="1:8" s="16" customFormat="1" ht="21" x14ac:dyDescent="0.2">
      <c r="A95" s="30" t="s">
        <v>261</v>
      </c>
      <c r="B95" s="31" t="s">
        <v>227</v>
      </c>
      <c r="C95" s="31" t="s">
        <v>228</v>
      </c>
      <c r="D95" s="31" t="s">
        <v>116</v>
      </c>
      <c r="E95" s="32">
        <v>225</v>
      </c>
      <c r="F95" s="32">
        <v>0.7</v>
      </c>
      <c r="G95" s="32"/>
      <c r="H95" s="25">
        <f t="shared" si="1"/>
        <v>0</v>
      </c>
    </row>
    <row r="96" spans="1:8" s="16" customFormat="1" x14ac:dyDescent="0.2">
      <c r="A96" s="30" t="s">
        <v>262</v>
      </c>
      <c r="B96" s="31" t="s">
        <v>229</v>
      </c>
      <c r="C96" s="31" t="s">
        <v>230</v>
      </c>
      <c r="D96" s="31" t="s">
        <v>116</v>
      </c>
      <c r="E96" s="32">
        <v>225</v>
      </c>
      <c r="F96" s="32">
        <v>1</v>
      </c>
      <c r="G96" s="32"/>
      <c r="H96" s="25">
        <f t="shared" si="1"/>
        <v>0</v>
      </c>
    </row>
    <row r="97" spans="1:8" s="16" customFormat="1" ht="31.5" x14ac:dyDescent="0.2">
      <c r="A97" s="30" t="s">
        <v>263</v>
      </c>
      <c r="B97" s="31" t="s">
        <v>233</v>
      </c>
      <c r="C97" s="31" t="s">
        <v>264</v>
      </c>
      <c r="D97" s="31" t="s">
        <v>116</v>
      </c>
      <c r="E97" s="32">
        <v>225</v>
      </c>
      <c r="F97" s="32">
        <v>1.6</v>
      </c>
      <c r="G97" s="32"/>
      <c r="H97" s="25">
        <f t="shared" si="1"/>
        <v>0</v>
      </c>
    </row>
    <row r="98" spans="1:8" s="16" customFormat="1" x14ac:dyDescent="0.2">
      <c r="A98" s="30" t="s">
        <v>265</v>
      </c>
      <c r="B98" s="31" t="s">
        <v>229</v>
      </c>
      <c r="C98" s="31" t="s">
        <v>230</v>
      </c>
      <c r="D98" s="31" t="s">
        <v>116</v>
      </c>
      <c r="E98" s="32">
        <v>225</v>
      </c>
      <c r="F98" s="32">
        <v>1</v>
      </c>
      <c r="G98" s="32"/>
      <c r="H98" s="25">
        <f t="shared" si="1"/>
        <v>0</v>
      </c>
    </row>
    <row r="99" spans="1:8" s="16" customFormat="1" ht="21" x14ac:dyDescent="0.2">
      <c r="A99" s="30" t="s">
        <v>266</v>
      </c>
      <c r="B99" s="31" t="s">
        <v>235</v>
      </c>
      <c r="C99" s="31" t="s">
        <v>236</v>
      </c>
      <c r="D99" s="31" t="s">
        <v>116</v>
      </c>
      <c r="E99" s="32">
        <v>225</v>
      </c>
      <c r="F99" s="32">
        <v>1</v>
      </c>
      <c r="G99" s="32"/>
      <c r="H99" s="25">
        <f t="shared" si="1"/>
        <v>0</v>
      </c>
    </row>
    <row r="100" spans="1:8" s="17" customFormat="1" x14ac:dyDescent="0.2">
      <c r="A100" s="91" t="s">
        <v>489</v>
      </c>
      <c r="B100" s="91"/>
      <c r="C100" s="91"/>
      <c r="D100" s="91"/>
      <c r="E100" s="91"/>
      <c r="F100" s="91"/>
      <c r="G100" s="91"/>
      <c r="H100" s="26">
        <f>SUM(H93:H99)</f>
        <v>0</v>
      </c>
    </row>
    <row r="101" spans="1:8" s="29" customFormat="1" ht="30.75" customHeight="1" x14ac:dyDescent="0.2">
      <c r="A101" s="27" t="s">
        <v>267</v>
      </c>
      <c r="B101" s="28" t="s">
        <v>120</v>
      </c>
      <c r="C101" s="95" t="s">
        <v>268</v>
      </c>
      <c r="D101" s="95"/>
      <c r="E101" s="95"/>
      <c r="F101" s="95"/>
      <c r="G101" s="95"/>
      <c r="H101" s="95"/>
    </row>
    <row r="102" spans="1:8" s="16" customFormat="1" ht="21" x14ac:dyDescent="0.2">
      <c r="A102" s="30" t="s">
        <v>56</v>
      </c>
      <c r="B102" s="31" t="s">
        <v>220</v>
      </c>
      <c r="C102" s="31" t="s">
        <v>221</v>
      </c>
      <c r="D102" s="31" t="s">
        <v>116</v>
      </c>
      <c r="E102" s="32">
        <v>146</v>
      </c>
      <c r="F102" s="32">
        <v>1</v>
      </c>
      <c r="G102" s="32"/>
      <c r="H102" s="25">
        <f t="shared" si="1"/>
        <v>0</v>
      </c>
    </row>
    <row r="103" spans="1:8" s="16" customFormat="1" ht="21" x14ac:dyDescent="0.2">
      <c r="A103" s="30" t="s">
        <v>57</v>
      </c>
      <c r="B103" s="31" t="s">
        <v>225</v>
      </c>
      <c r="C103" s="31" t="s">
        <v>260</v>
      </c>
      <c r="D103" s="31" t="s">
        <v>116</v>
      </c>
      <c r="E103" s="32">
        <v>146</v>
      </c>
      <c r="F103" s="32">
        <v>2.86</v>
      </c>
      <c r="G103" s="32"/>
      <c r="H103" s="25">
        <f t="shared" si="1"/>
        <v>0</v>
      </c>
    </row>
    <row r="104" spans="1:8" s="16" customFormat="1" ht="21" x14ac:dyDescent="0.2">
      <c r="A104" s="30" t="s">
        <v>269</v>
      </c>
      <c r="B104" s="31" t="s">
        <v>227</v>
      </c>
      <c r="C104" s="31" t="s">
        <v>242</v>
      </c>
      <c r="D104" s="31" t="s">
        <v>116</v>
      </c>
      <c r="E104" s="32">
        <v>146</v>
      </c>
      <c r="F104" s="32">
        <v>0.7</v>
      </c>
      <c r="G104" s="32"/>
      <c r="H104" s="25">
        <f t="shared" si="1"/>
        <v>0</v>
      </c>
    </row>
    <row r="105" spans="1:8" s="16" customFormat="1" ht="31.5" x14ac:dyDescent="0.2">
      <c r="A105" s="30" t="s">
        <v>270</v>
      </c>
      <c r="B105" s="31" t="s">
        <v>256</v>
      </c>
      <c r="C105" s="31" t="s">
        <v>257</v>
      </c>
      <c r="D105" s="31" t="s">
        <v>116</v>
      </c>
      <c r="E105" s="32">
        <v>146</v>
      </c>
      <c r="F105" s="32">
        <v>1</v>
      </c>
      <c r="G105" s="32"/>
      <c r="H105" s="25">
        <f t="shared" si="1"/>
        <v>0</v>
      </c>
    </row>
    <row r="106" spans="1:8" s="17" customFormat="1" x14ac:dyDescent="0.2">
      <c r="A106" s="91" t="s">
        <v>489</v>
      </c>
      <c r="B106" s="91"/>
      <c r="C106" s="91"/>
      <c r="D106" s="91"/>
      <c r="E106" s="91"/>
      <c r="F106" s="91"/>
      <c r="G106" s="91"/>
      <c r="H106" s="26">
        <f>SUM(H102:H105)</f>
        <v>0</v>
      </c>
    </row>
    <row r="107" spans="1:8" s="29" customFormat="1" ht="30.75" customHeight="1" x14ac:dyDescent="0.2">
      <c r="A107" s="27" t="s">
        <v>271</v>
      </c>
      <c r="B107" s="28" t="s">
        <v>120</v>
      </c>
      <c r="C107" s="95" t="s">
        <v>272</v>
      </c>
      <c r="D107" s="95"/>
      <c r="E107" s="95"/>
      <c r="F107" s="95"/>
      <c r="G107" s="95"/>
      <c r="H107" s="95"/>
    </row>
    <row r="108" spans="1:8" s="16" customFormat="1" ht="31.5" x14ac:dyDescent="0.2">
      <c r="A108" s="30" t="s">
        <v>58</v>
      </c>
      <c r="B108" s="31" t="s">
        <v>273</v>
      </c>
      <c r="C108" s="31" t="s">
        <v>274</v>
      </c>
      <c r="D108" s="31" t="s">
        <v>3</v>
      </c>
      <c r="E108" s="32">
        <v>965</v>
      </c>
      <c r="F108" s="32">
        <v>1</v>
      </c>
      <c r="G108" s="32"/>
      <c r="H108" s="25">
        <f t="shared" si="1"/>
        <v>0</v>
      </c>
    </row>
    <row r="109" spans="1:8" s="16" customFormat="1" ht="31.5" x14ac:dyDescent="0.2">
      <c r="A109" s="30" t="s">
        <v>59</v>
      </c>
      <c r="B109" s="31" t="s">
        <v>273</v>
      </c>
      <c r="C109" s="31" t="s">
        <v>275</v>
      </c>
      <c r="D109" s="31" t="s">
        <v>3</v>
      </c>
      <c r="E109" s="32">
        <v>507</v>
      </c>
      <c r="F109" s="32">
        <v>1</v>
      </c>
      <c r="G109" s="32"/>
      <c r="H109" s="25">
        <f t="shared" si="1"/>
        <v>0</v>
      </c>
    </row>
    <row r="110" spans="1:8" s="16" customFormat="1" ht="31.5" x14ac:dyDescent="0.2">
      <c r="A110" s="30" t="s">
        <v>60</v>
      </c>
      <c r="B110" s="31" t="s">
        <v>276</v>
      </c>
      <c r="C110" s="31" t="s">
        <v>277</v>
      </c>
      <c r="D110" s="31" t="s">
        <v>3</v>
      </c>
      <c r="E110" s="32">
        <v>34</v>
      </c>
      <c r="F110" s="32">
        <v>1</v>
      </c>
      <c r="G110" s="32"/>
      <c r="H110" s="25">
        <f t="shared" si="1"/>
        <v>0</v>
      </c>
    </row>
    <row r="111" spans="1:8" s="16" customFormat="1" ht="21" x14ac:dyDescent="0.2">
      <c r="A111" s="30" t="s">
        <v>61</v>
      </c>
      <c r="B111" s="31" t="s">
        <v>276</v>
      </c>
      <c r="C111" s="31" t="s">
        <v>278</v>
      </c>
      <c r="D111" s="31" t="s">
        <v>3</v>
      </c>
      <c r="E111" s="32">
        <v>24</v>
      </c>
      <c r="F111" s="32">
        <v>1</v>
      </c>
      <c r="G111" s="32"/>
      <c r="H111" s="25">
        <f t="shared" si="1"/>
        <v>0</v>
      </c>
    </row>
    <row r="112" spans="1:8" s="16" customFormat="1" ht="21" x14ac:dyDescent="0.2">
      <c r="A112" s="30" t="s">
        <v>62</v>
      </c>
      <c r="B112" s="31" t="s">
        <v>279</v>
      </c>
      <c r="C112" s="31" t="s">
        <v>280</v>
      </c>
      <c r="D112" s="31" t="s">
        <v>3</v>
      </c>
      <c r="E112" s="32">
        <v>522</v>
      </c>
      <c r="F112" s="32">
        <v>1</v>
      </c>
      <c r="G112" s="32"/>
      <c r="H112" s="25">
        <f t="shared" si="1"/>
        <v>0</v>
      </c>
    </row>
    <row r="113" spans="1:8" s="16" customFormat="1" x14ac:dyDescent="0.2">
      <c r="A113" s="30" t="s">
        <v>63</v>
      </c>
      <c r="B113" s="31" t="s">
        <v>281</v>
      </c>
      <c r="C113" s="31" t="s">
        <v>282</v>
      </c>
      <c r="D113" s="31" t="s">
        <v>6</v>
      </c>
      <c r="E113" s="32">
        <v>18.27</v>
      </c>
      <c r="F113" s="32">
        <v>1</v>
      </c>
      <c r="G113" s="32"/>
      <c r="H113" s="25">
        <f t="shared" si="1"/>
        <v>0</v>
      </c>
    </row>
    <row r="114" spans="1:8" s="16" customFormat="1" ht="21" x14ac:dyDescent="0.2">
      <c r="A114" s="30" t="s">
        <v>283</v>
      </c>
      <c r="B114" s="31" t="s">
        <v>284</v>
      </c>
      <c r="C114" s="31" t="s">
        <v>285</v>
      </c>
      <c r="D114" s="31" t="s">
        <v>3</v>
      </c>
      <c r="E114" s="32">
        <v>436</v>
      </c>
      <c r="F114" s="32">
        <v>1</v>
      </c>
      <c r="G114" s="32"/>
      <c r="H114" s="25">
        <f t="shared" si="1"/>
        <v>0</v>
      </c>
    </row>
    <row r="115" spans="1:8" s="16" customFormat="1" x14ac:dyDescent="0.2">
      <c r="A115" s="30" t="s">
        <v>64</v>
      </c>
      <c r="B115" s="31" t="s">
        <v>281</v>
      </c>
      <c r="C115" s="31" t="s">
        <v>286</v>
      </c>
      <c r="D115" s="31" t="s">
        <v>6</v>
      </c>
      <c r="E115" s="32">
        <v>20.059999999999999</v>
      </c>
      <c r="F115" s="32">
        <v>1</v>
      </c>
      <c r="G115" s="32"/>
      <c r="H115" s="25">
        <f t="shared" si="1"/>
        <v>0</v>
      </c>
    </row>
    <row r="116" spans="1:8" s="16" customFormat="1" x14ac:dyDescent="0.2">
      <c r="A116" s="30" t="s">
        <v>65</v>
      </c>
      <c r="B116" s="31" t="s">
        <v>287</v>
      </c>
      <c r="C116" s="31" t="s">
        <v>288</v>
      </c>
      <c r="D116" s="31" t="s">
        <v>118</v>
      </c>
      <c r="E116" s="32">
        <v>55</v>
      </c>
      <c r="F116" s="32">
        <v>1</v>
      </c>
      <c r="G116" s="32"/>
      <c r="H116" s="25">
        <f t="shared" si="1"/>
        <v>0</v>
      </c>
    </row>
    <row r="117" spans="1:8" s="16" customFormat="1" ht="21" x14ac:dyDescent="0.2">
      <c r="A117" s="30" t="s">
        <v>66</v>
      </c>
      <c r="B117" s="31" t="s">
        <v>289</v>
      </c>
      <c r="C117" s="31" t="s">
        <v>290</v>
      </c>
      <c r="D117" s="31" t="s">
        <v>6</v>
      </c>
      <c r="E117" s="32">
        <v>15.2</v>
      </c>
      <c r="F117" s="32">
        <v>1</v>
      </c>
      <c r="G117" s="32"/>
      <c r="H117" s="25">
        <f t="shared" si="1"/>
        <v>0</v>
      </c>
    </row>
    <row r="118" spans="1:8" s="17" customFormat="1" x14ac:dyDescent="0.2">
      <c r="A118" s="91" t="s">
        <v>489</v>
      </c>
      <c r="B118" s="91"/>
      <c r="C118" s="91"/>
      <c r="D118" s="91"/>
      <c r="E118" s="91"/>
      <c r="F118" s="91"/>
      <c r="G118" s="91"/>
      <c r="H118" s="26">
        <f>SUM(H108:H117)</f>
        <v>0</v>
      </c>
    </row>
    <row r="119" spans="1:8" s="29" customFormat="1" ht="30.75" customHeight="1" x14ac:dyDescent="0.2">
      <c r="A119" s="27" t="s">
        <v>291</v>
      </c>
      <c r="B119" s="28" t="s">
        <v>120</v>
      </c>
      <c r="C119" s="95" t="s">
        <v>292</v>
      </c>
      <c r="D119" s="95"/>
      <c r="E119" s="95"/>
      <c r="F119" s="95"/>
      <c r="G119" s="95"/>
      <c r="H119" s="95"/>
    </row>
    <row r="120" spans="1:8" s="16" customFormat="1" x14ac:dyDescent="0.2">
      <c r="A120" s="30" t="s">
        <v>67</v>
      </c>
      <c r="B120" s="31" t="s">
        <v>293</v>
      </c>
      <c r="C120" s="31" t="s">
        <v>294</v>
      </c>
      <c r="D120" s="31" t="s">
        <v>92</v>
      </c>
      <c r="E120" s="32">
        <v>10</v>
      </c>
      <c r="F120" s="32">
        <v>1</v>
      </c>
      <c r="G120" s="32"/>
      <c r="H120" s="25">
        <f t="shared" si="1"/>
        <v>0</v>
      </c>
    </row>
    <row r="121" spans="1:8" s="16" customFormat="1" ht="21" x14ac:dyDescent="0.2">
      <c r="A121" s="30" t="s">
        <v>68</v>
      </c>
      <c r="B121" s="31" t="s">
        <v>295</v>
      </c>
      <c r="C121" s="31" t="s">
        <v>296</v>
      </c>
      <c r="D121" s="31" t="s">
        <v>92</v>
      </c>
      <c r="E121" s="32">
        <v>10</v>
      </c>
      <c r="F121" s="32">
        <v>1</v>
      </c>
      <c r="G121" s="32"/>
      <c r="H121" s="25">
        <f t="shared" si="1"/>
        <v>0</v>
      </c>
    </row>
    <row r="122" spans="1:8" s="16" customFormat="1" ht="21" x14ac:dyDescent="0.2">
      <c r="A122" s="30" t="s">
        <v>69</v>
      </c>
      <c r="B122" s="31" t="s">
        <v>184</v>
      </c>
      <c r="C122" s="31" t="s">
        <v>297</v>
      </c>
      <c r="D122" s="31" t="s">
        <v>118</v>
      </c>
      <c r="E122" s="32">
        <v>6</v>
      </c>
      <c r="F122" s="32">
        <v>1</v>
      </c>
      <c r="G122" s="32"/>
      <c r="H122" s="25">
        <f t="shared" si="1"/>
        <v>0</v>
      </c>
    </row>
    <row r="123" spans="1:8" s="16" customFormat="1" ht="21" x14ac:dyDescent="0.2">
      <c r="A123" s="30" t="s">
        <v>70</v>
      </c>
      <c r="B123" s="31" t="s">
        <v>184</v>
      </c>
      <c r="C123" s="31" t="s">
        <v>298</v>
      </c>
      <c r="D123" s="31" t="s">
        <v>118</v>
      </c>
      <c r="E123" s="32">
        <v>1</v>
      </c>
      <c r="F123" s="32">
        <v>1</v>
      </c>
      <c r="G123" s="32"/>
      <c r="H123" s="25">
        <f t="shared" si="1"/>
        <v>0</v>
      </c>
    </row>
    <row r="124" spans="1:8" s="16" customFormat="1" x14ac:dyDescent="0.2">
      <c r="A124" s="30" t="s">
        <v>71</v>
      </c>
      <c r="B124" s="31" t="s">
        <v>299</v>
      </c>
      <c r="C124" s="31" t="s">
        <v>300</v>
      </c>
      <c r="D124" s="31" t="s">
        <v>3</v>
      </c>
      <c r="E124" s="32">
        <v>137</v>
      </c>
      <c r="F124" s="32">
        <v>1</v>
      </c>
      <c r="G124" s="32"/>
      <c r="H124" s="25">
        <f t="shared" si="1"/>
        <v>0</v>
      </c>
    </row>
    <row r="125" spans="1:8" s="16" customFormat="1" ht="21" x14ac:dyDescent="0.2">
      <c r="A125" s="30" t="s">
        <v>72</v>
      </c>
      <c r="B125" s="31" t="s">
        <v>301</v>
      </c>
      <c r="C125" s="31" t="s">
        <v>302</v>
      </c>
      <c r="D125" s="31" t="s">
        <v>3</v>
      </c>
      <c r="E125" s="32">
        <v>48</v>
      </c>
      <c r="F125" s="32">
        <v>1</v>
      </c>
      <c r="G125" s="32"/>
      <c r="H125" s="25">
        <f t="shared" si="1"/>
        <v>0</v>
      </c>
    </row>
    <row r="126" spans="1:8" s="16" customFormat="1" ht="21" x14ac:dyDescent="0.2">
      <c r="A126" s="30" t="s">
        <v>303</v>
      </c>
      <c r="B126" s="31" t="s">
        <v>304</v>
      </c>
      <c r="C126" s="31" t="s">
        <v>305</v>
      </c>
      <c r="D126" s="31" t="s">
        <v>3</v>
      </c>
      <c r="E126" s="32">
        <v>6</v>
      </c>
      <c r="F126" s="32">
        <v>1</v>
      </c>
      <c r="G126" s="32"/>
      <c r="H126" s="25">
        <f t="shared" si="1"/>
        <v>0</v>
      </c>
    </row>
    <row r="127" spans="1:8" s="16" customFormat="1" ht="21" x14ac:dyDescent="0.2">
      <c r="A127" s="30" t="s">
        <v>306</v>
      </c>
      <c r="B127" s="31" t="s">
        <v>307</v>
      </c>
      <c r="C127" s="31" t="s">
        <v>308</v>
      </c>
      <c r="D127" s="31" t="s">
        <v>3</v>
      </c>
      <c r="E127" s="32">
        <v>292</v>
      </c>
      <c r="F127" s="32">
        <v>1</v>
      </c>
      <c r="G127" s="32"/>
      <c r="H127" s="25">
        <f t="shared" si="1"/>
        <v>0</v>
      </c>
    </row>
    <row r="128" spans="1:8" s="16" customFormat="1" x14ac:dyDescent="0.2">
      <c r="A128" s="30" t="s">
        <v>309</v>
      </c>
      <c r="B128" s="31" t="s">
        <v>310</v>
      </c>
      <c r="C128" s="31" t="s">
        <v>311</v>
      </c>
      <c r="D128" s="31" t="s">
        <v>116</v>
      </c>
      <c r="E128" s="32">
        <v>720.2</v>
      </c>
      <c r="F128" s="32">
        <v>1</v>
      </c>
      <c r="G128" s="32"/>
      <c r="H128" s="25">
        <f t="shared" si="1"/>
        <v>0</v>
      </c>
    </row>
    <row r="129" spans="1:8" s="16" customFormat="1" ht="21" x14ac:dyDescent="0.2">
      <c r="A129" s="30" t="s">
        <v>312</v>
      </c>
      <c r="B129" s="31" t="s">
        <v>313</v>
      </c>
      <c r="C129" s="31" t="s">
        <v>314</v>
      </c>
      <c r="D129" s="31" t="s">
        <v>6</v>
      </c>
      <c r="E129" s="32">
        <v>595.6</v>
      </c>
      <c r="F129" s="32">
        <v>1</v>
      </c>
      <c r="G129" s="32"/>
      <c r="H129" s="25">
        <f t="shared" si="1"/>
        <v>0</v>
      </c>
    </row>
    <row r="130" spans="1:8" s="16" customFormat="1" ht="21" x14ac:dyDescent="0.2">
      <c r="A130" s="30" t="s">
        <v>315</v>
      </c>
      <c r="B130" s="31" t="s">
        <v>316</v>
      </c>
      <c r="C130" s="31" t="s">
        <v>317</v>
      </c>
      <c r="D130" s="31" t="s">
        <v>92</v>
      </c>
      <c r="E130" s="32">
        <v>31</v>
      </c>
      <c r="F130" s="32">
        <v>1</v>
      </c>
      <c r="G130" s="32"/>
      <c r="H130" s="25">
        <f t="shared" si="1"/>
        <v>0</v>
      </c>
    </row>
    <row r="131" spans="1:8" s="16" customFormat="1" ht="21" x14ac:dyDescent="0.2">
      <c r="A131" s="30" t="s">
        <v>318</v>
      </c>
      <c r="B131" s="31" t="s">
        <v>319</v>
      </c>
      <c r="C131" s="31" t="s">
        <v>320</v>
      </c>
      <c r="D131" s="31" t="s">
        <v>92</v>
      </c>
      <c r="E131" s="32">
        <v>3</v>
      </c>
      <c r="F131" s="32">
        <v>1</v>
      </c>
      <c r="G131" s="32"/>
      <c r="H131" s="25">
        <f t="shared" si="1"/>
        <v>0</v>
      </c>
    </row>
    <row r="132" spans="1:8" s="16" customFormat="1" ht="42" x14ac:dyDescent="0.2">
      <c r="A132" s="30" t="s">
        <v>321</v>
      </c>
      <c r="B132" s="31" t="s">
        <v>322</v>
      </c>
      <c r="C132" s="31" t="s">
        <v>323</v>
      </c>
      <c r="D132" s="31" t="s">
        <v>92</v>
      </c>
      <c r="E132" s="32">
        <v>2</v>
      </c>
      <c r="F132" s="32">
        <v>1</v>
      </c>
      <c r="G132" s="32"/>
      <c r="H132" s="25">
        <f t="shared" si="1"/>
        <v>0</v>
      </c>
    </row>
    <row r="133" spans="1:8" s="16" customFormat="1" ht="21" x14ac:dyDescent="0.2">
      <c r="A133" s="30" t="s">
        <v>324</v>
      </c>
      <c r="B133" s="31" t="s">
        <v>325</v>
      </c>
      <c r="C133" s="31" t="s">
        <v>326</v>
      </c>
      <c r="D133" s="31" t="s">
        <v>327</v>
      </c>
      <c r="E133" s="32">
        <v>2</v>
      </c>
      <c r="F133" s="32">
        <v>-1</v>
      </c>
      <c r="G133" s="32"/>
      <c r="H133" s="25">
        <f t="shared" si="1"/>
        <v>0</v>
      </c>
    </row>
    <row r="134" spans="1:8" s="16" customFormat="1" ht="42" x14ac:dyDescent="0.2">
      <c r="A134" s="30" t="s">
        <v>328</v>
      </c>
      <c r="B134" s="31" t="s">
        <v>322</v>
      </c>
      <c r="C134" s="31" t="s">
        <v>329</v>
      </c>
      <c r="D134" s="31" t="s">
        <v>92</v>
      </c>
      <c r="E134" s="32">
        <v>4</v>
      </c>
      <c r="F134" s="32">
        <v>1</v>
      </c>
      <c r="G134" s="32"/>
      <c r="H134" s="25">
        <f t="shared" si="1"/>
        <v>0</v>
      </c>
    </row>
    <row r="135" spans="1:8" s="16" customFormat="1" ht="31.5" x14ac:dyDescent="0.2">
      <c r="A135" s="30" t="s">
        <v>330</v>
      </c>
      <c r="B135" s="31" t="s">
        <v>322</v>
      </c>
      <c r="C135" s="31" t="s">
        <v>331</v>
      </c>
      <c r="D135" s="31" t="s">
        <v>92</v>
      </c>
      <c r="E135" s="32">
        <v>2</v>
      </c>
      <c r="F135" s="32">
        <v>1</v>
      </c>
      <c r="G135" s="32"/>
      <c r="H135" s="25">
        <f t="shared" si="1"/>
        <v>0</v>
      </c>
    </row>
    <row r="136" spans="1:8" s="16" customFormat="1" ht="21" x14ac:dyDescent="0.2">
      <c r="A136" s="30" t="s">
        <v>332</v>
      </c>
      <c r="B136" s="31" t="s">
        <v>325</v>
      </c>
      <c r="C136" s="31" t="s">
        <v>333</v>
      </c>
      <c r="D136" s="31" t="s">
        <v>327</v>
      </c>
      <c r="E136" s="32">
        <v>2</v>
      </c>
      <c r="F136" s="32">
        <v>-1</v>
      </c>
      <c r="G136" s="32"/>
      <c r="H136" s="25">
        <f t="shared" si="1"/>
        <v>0</v>
      </c>
    </row>
    <row r="137" spans="1:8" s="16" customFormat="1" ht="31.5" x14ac:dyDescent="0.2">
      <c r="A137" s="30" t="s">
        <v>334</v>
      </c>
      <c r="B137" s="31" t="s">
        <v>335</v>
      </c>
      <c r="C137" s="31" t="s">
        <v>336</v>
      </c>
      <c r="D137" s="31" t="s">
        <v>92</v>
      </c>
      <c r="E137" s="32">
        <v>11</v>
      </c>
      <c r="F137" s="32">
        <v>1</v>
      </c>
      <c r="G137" s="32"/>
      <c r="H137" s="25">
        <f t="shared" si="1"/>
        <v>0</v>
      </c>
    </row>
    <row r="138" spans="1:8" s="16" customFormat="1" ht="31.5" x14ac:dyDescent="0.2">
      <c r="A138" s="30" t="s">
        <v>337</v>
      </c>
      <c r="B138" s="31" t="s">
        <v>335</v>
      </c>
      <c r="C138" s="31" t="s">
        <v>338</v>
      </c>
      <c r="D138" s="31" t="s">
        <v>92</v>
      </c>
      <c r="E138" s="32">
        <v>1</v>
      </c>
      <c r="F138" s="32">
        <v>1</v>
      </c>
      <c r="G138" s="32"/>
      <c r="H138" s="25">
        <f t="shared" si="1"/>
        <v>0</v>
      </c>
    </row>
    <row r="139" spans="1:8" s="16" customFormat="1" ht="21" x14ac:dyDescent="0.2">
      <c r="A139" s="30" t="s">
        <v>339</v>
      </c>
      <c r="B139" s="31" t="s">
        <v>340</v>
      </c>
      <c r="C139" s="31" t="s">
        <v>341</v>
      </c>
      <c r="D139" s="31" t="s">
        <v>327</v>
      </c>
      <c r="E139" s="32">
        <v>1</v>
      </c>
      <c r="F139" s="32">
        <v>4</v>
      </c>
      <c r="G139" s="32"/>
      <c r="H139" s="25">
        <f t="shared" si="1"/>
        <v>0</v>
      </c>
    </row>
    <row r="140" spans="1:8" s="16" customFormat="1" ht="42" x14ac:dyDescent="0.2">
      <c r="A140" s="30" t="s">
        <v>342</v>
      </c>
      <c r="B140" s="31" t="s">
        <v>335</v>
      </c>
      <c r="C140" s="31" t="s">
        <v>343</v>
      </c>
      <c r="D140" s="31" t="s">
        <v>92</v>
      </c>
      <c r="E140" s="32">
        <v>1</v>
      </c>
      <c r="F140" s="32">
        <v>1</v>
      </c>
      <c r="G140" s="32"/>
      <c r="H140" s="25">
        <f t="shared" si="1"/>
        <v>0</v>
      </c>
    </row>
    <row r="141" spans="1:8" s="16" customFormat="1" ht="42" x14ac:dyDescent="0.2">
      <c r="A141" s="30" t="s">
        <v>344</v>
      </c>
      <c r="B141" s="31" t="s">
        <v>335</v>
      </c>
      <c r="C141" s="31" t="s">
        <v>345</v>
      </c>
      <c r="D141" s="31" t="s">
        <v>92</v>
      </c>
      <c r="E141" s="32">
        <v>1</v>
      </c>
      <c r="F141" s="32">
        <v>1</v>
      </c>
      <c r="G141" s="32"/>
      <c r="H141" s="25">
        <f t="shared" si="1"/>
        <v>0</v>
      </c>
    </row>
    <row r="142" spans="1:8" s="16" customFormat="1" ht="21" x14ac:dyDescent="0.2">
      <c r="A142" s="30" t="s">
        <v>346</v>
      </c>
      <c r="B142" s="31" t="s">
        <v>340</v>
      </c>
      <c r="C142" s="31" t="s">
        <v>347</v>
      </c>
      <c r="D142" s="31" t="s">
        <v>327</v>
      </c>
      <c r="E142" s="32">
        <v>1</v>
      </c>
      <c r="F142" s="32">
        <v>3</v>
      </c>
      <c r="G142" s="32"/>
      <c r="H142" s="25">
        <f t="shared" si="1"/>
        <v>0</v>
      </c>
    </row>
    <row r="143" spans="1:8" s="16" customFormat="1" ht="21" x14ac:dyDescent="0.2">
      <c r="A143" s="30" t="s">
        <v>348</v>
      </c>
      <c r="B143" s="31" t="s">
        <v>349</v>
      </c>
      <c r="C143" s="31" t="s">
        <v>350</v>
      </c>
      <c r="D143" s="31" t="s">
        <v>6</v>
      </c>
      <c r="E143" s="32">
        <v>8.2100000000000009</v>
      </c>
      <c r="F143" s="32">
        <v>1</v>
      </c>
      <c r="G143" s="32"/>
      <c r="H143" s="25">
        <f t="shared" si="1"/>
        <v>0</v>
      </c>
    </row>
    <row r="144" spans="1:8" s="16" customFormat="1" ht="21" x14ac:dyDescent="0.2">
      <c r="A144" s="30" t="s">
        <v>351</v>
      </c>
      <c r="B144" s="31" t="s">
        <v>293</v>
      </c>
      <c r="C144" s="31" t="s">
        <v>352</v>
      </c>
      <c r="D144" s="31" t="s">
        <v>92</v>
      </c>
      <c r="E144" s="32">
        <v>13</v>
      </c>
      <c r="F144" s="32">
        <v>1</v>
      </c>
      <c r="G144" s="32"/>
      <c r="H144" s="25">
        <f t="shared" si="1"/>
        <v>0</v>
      </c>
    </row>
    <row r="145" spans="1:8" s="16" customFormat="1" ht="31.5" x14ac:dyDescent="0.2">
      <c r="A145" s="30" t="s">
        <v>353</v>
      </c>
      <c r="B145" s="31" t="s">
        <v>184</v>
      </c>
      <c r="C145" s="31" t="s">
        <v>354</v>
      </c>
      <c r="D145" s="31" t="s">
        <v>92</v>
      </c>
      <c r="E145" s="32">
        <v>13</v>
      </c>
      <c r="F145" s="32">
        <v>1</v>
      </c>
      <c r="G145" s="32"/>
      <c r="H145" s="25">
        <f t="shared" si="1"/>
        <v>0</v>
      </c>
    </row>
    <row r="146" spans="1:8" s="16" customFormat="1" ht="31.5" x14ac:dyDescent="0.2">
      <c r="A146" s="30" t="s">
        <v>355</v>
      </c>
      <c r="B146" s="31" t="s">
        <v>295</v>
      </c>
      <c r="C146" s="31" t="s">
        <v>356</v>
      </c>
      <c r="D146" s="31" t="s">
        <v>92</v>
      </c>
      <c r="E146" s="32">
        <v>13</v>
      </c>
      <c r="F146" s="32">
        <v>1</v>
      </c>
      <c r="G146" s="32"/>
      <c r="H146" s="25">
        <f t="shared" si="1"/>
        <v>0</v>
      </c>
    </row>
    <row r="147" spans="1:8" s="16" customFormat="1" ht="21" x14ac:dyDescent="0.2">
      <c r="A147" s="30" t="s">
        <v>357</v>
      </c>
      <c r="B147" s="31" t="s">
        <v>184</v>
      </c>
      <c r="C147" s="31" t="s">
        <v>358</v>
      </c>
      <c r="D147" s="31" t="s">
        <v>6</v>
      </c>
      <c r="E147" s="32">
        <v>420.8</v>
      </c>
      <c r="F147" s="32">
        <v>1</v>
      </c>
      <c r="G147" s="32"/>
      <c r="H147" s="25">
        <f t="shared" si="1"/>
        <v>0</v>
      </c>
    </row>
    <row r="148" spans="1:8" s="16" customFormat="1" ht="21" x14ac:dyDescent="0.2">
      <c r="A148" s="30" t="s">
        <v>359</v>
      </c>
      <c r="B148" s="31" t="s">
        <v>214</v>
      </c>
      <c r="C148" s="31" t="s">
        <v>360</v>
      </c>
      <c r="D148" s="31" t="s">
        <v>6</v>
      </c>
      <c r="E148" s="32">
        <v>420.8</v>
      </c>
      <c r="F148" s="32">
        <v>1</v>
      </c>
      <c r="G148" s="32"/>
      <c r="H148" s="25">
        <f t="shared" si="1"/>
        <v>0</v>
      </c>
    </row>
    <row r="149" spans="1:8" s="16" customFormat="1" x14ac:dyDescent="0.2">
      <c r="A149" s="30" t="s">
        <v>361</v>
      </c>
      <c r="B149" s="31" t="s">
        <v>216</v>
      </c>
      <c r="C149" s="31" t="s">
        <v>362</v>
      </c>
      <c r="D149" s="31" t="s">
        <v>6</v>
      </c>
      <c r="E149" s="32">
        <v>420.8</v>
      </c>
      <c r="F149" s="32">
        <v>1</v>
      </c>
      <c r="G149" s="32"/>
      <c r="H149" s="25">
        <f t="shared" ref="H149:H204" si="2">ROUND(E149*G149,2)</f>
        <v>0</v>
      </c>
    </row>
    <row r="150" spans="1:8" s="16" customFormat="1" x14ac:dyDescent="0.2">
      <c r="A150" s="30" t="s">
        <v>363</v>
      </c>
      <c r="B150" s="31" t="s">
        <v>364</v>
      </c>
      <c r="C150" s="31" t="s">
        <v>365</v>
      </c>
      <c r="D150" s="31" t="s">
        <v>3</v>
      </c>
      <c r="E150" s="32">
        <v>137</v>
      </c>
      <c r="F150" s="32">
        <v>1</v>
      </c>
      <c r="G150" s="32"/>
      <c r="H150" s="25">
        <f t="shared" si="2"/>
        <v>0</v>
      </c>
    </row>
    <row r="151" spans="1:8" s="16" customFormat="1" x14ac:dyDescent="0.2">
      <c r="A151" s="30" t="s">
        <v>366</v>
      </c>
      <c r="B151" s="31" t="s">
        <v>367</v>
      </c>
      <c r="C151" s="31" t="s">
        <v>368</v>
      </c>
      <c r="D151" s="31" t="s">
        <v>3</v>
      </c>
      <c r="E151" s="32">
        <v>48</v>
      </c>
      <c r="F151" s="32">
        <v>1</v>
      </c>
      <c r="G151" s="32"/>
      <c r="H151" s="25">
        <f t="shared" si="2"/>
        <v>0</v>
      </c>
    </row>
    <row r="152" spans="1:8" s="16" customFormat="1" x14ac:dyDescent="0.2">
      <c r="A152" s="30" t="s">
        <v>369</v>
      </c>
      <c r="B152" s="31" t="s">
        <v>370</v>
      </c>
      <c r="C152" s="31" t="s">
        <v>371</v>
      </c>
      <c r="D152" s="31" t="s">
        <v>3</v>
      </c>
      <c r="E152" s="32">
        <v>6</v>
      </c>
      <c r="F152" s="32">
        <v>1</v>
      </c>
      <c r="G152" s="32"/>
      <c r="H152" s="25">
        <f t="shared" si="2"/>
        <v>0</v>
      </c>
    </row>
    <row r="153" spans="1:8" s="16" customFormat="1" x14ac:dyDescent="0.2">
      <c r="A153" s="30" t="s">
        <v>372</v>
      </c>
      <c r="B153" s="31" t="s">
        <v>373</v>
      </c>
      <c r="C153" s="31" t="s">
        <v>374</v>
      </c>
      <c r="D153" s="31" t="s">
        <v>3</v>
      </c>
      <c r="E153" s="32">
        <v>292</v>
      </c>
      <c r="F153" s="32">
        <v>1</v>
      </c>
      <c r="G153" s="32"/>
      <c r="H153" s="25">
        <f t="shared" si="2"/>
        <v>0</v>
      </c>
    </row>
    <row r="154" spans="1:8" s="16" customFormat="1" ht="31.5" x14ac:dyDescent="0.2">
      <c r="A154" s="30" t="s">
        <v>375</v>
      </c>
      <c r="B154" s="31" t="s">
        <v>97</v>
      </c>
      <c r="C154" s="31" t="s">
        <v>376</v>
      </c>
      <c r="D154" s="31" t="s">
        <v>3</v>
      </c>
      <c r="E154" s="32">
        <v>483</v>
      </c>
      <c r="F154" s="32">
        <v>1</v>
      </c>
      <c r="G154" s="32"/>
      <c r="H154" s="25">
        <f t="shared" si="2"/>
        <v>0</v>
      </c>
    </row>
    <row r="155" spans="1:8" s="17" customFormat="1" x14ac:dyDescent="0.2">
      <c r="A155" s="91" t="s">
        <v>489</v>
      </c>
      <c r="B155" s="91"/>
      <c r="C155" s="91"/>
      <c r="D155" s="91"/>
      <c r="E155" s="91"/>
      <c r="F155" s="91"/>
      <c r="G155" s="91"/>
      <c r="H155" s="26">
        <f>SUM(H120:H154)</f>
        <v>0</v>
      </c>
    </row>
    <row r="156" spans="1:8" s="29" customFormat="1" ht="30.75" customHeight="1" x14ac:dyDescent="0.2">
      <c r="A156" s="27" t="s">
        <v>377</v>
      </c>
      <c r="B156" s="28" t="s">
        <v>120</v>
      </c>
      <c r="C156" s="95" t="s">
        <v>378</v>
      </c>
      <c r="D156" s="95"/>
      <c r="E156" s="95"/>
      <c r="F156" s="95"/>
      <c r="G156" s="95"/>
      <c r="H156" s="95"/>
    </row>
    <row r="157" spans="1:8" s="16" customFormat="1" ht="21" x14ac:dyDescent="0.2">
      <c r="A157" s="30" t="s">
        <v>73</v>
      </c>
      <c r="B157" s="31" t="s">
        <v>379</v>
      </c>
      <c r="C157" s="31" t="s">
        <v>380</v>
      </c>
      <c r="D157" s="31" t="s">
        <v>6</v>
      </c>
      <c r="E157" s="32">
        <v>20.200000000000003</v>
      </c>
      <c r="F157" s="32">
        <v>1</v>
      </c>
      <c r="G157" s="32"/>
      <c r="H157" s="25">
        <f t="shared" si="2"/>
        <v>0</v>
      </c>
    </row>
    <row r="158" spans="1:8" s="16" customFormat="1" x14ac:dyDescent="0.2">
      <c r="A158" s="30" t="s">
        <v>74</v>
      </c>
      <c r="B158" s="31" t="s">
        <v>381</v>
      </c>
      <c r="C158" s="31" t="s">
        <v>382</v>
      </c>
      <c r="D158" s="31" t="s">
        <v>116</v>
      </c>
      <c r="E158" s="32">
        <v>33.6</v>
      </c>
      <c r="F158" s="32">
        <v>1</v>
      </c>
      <c r="G158" s="32"/>
      <c r="H158" s="25">
        <f t="shared" si="2"/>
        <v>0</v>
      </c>
    </row>
    <row r="159" spans="1:8" s="16" customFormat="1" x14ac:dyDescent="0.2">
      <c r="A159" s="30" t="s">
        <v>75</v>
      </c>
      <c r="B159" s="31" t="s">
        <v>383</v>
      </c>
      <c r="C159" s="31" t="s">
        <v>384</v>
      </c>
      <c r="D159" s="31" t="s">
        <v>3</v>
      </c>
      <c r="E159" s="32">
        <v>56</v>
      </c>
      <c r="F159" s="32">
        <v>1</v>
      </c>
      <c r="G159" s="32"/>
      <c r="H159" s="25">
        <f t="shared" si="2"/>
        <v>0</v>
      </c>
    </row>
    <row r="160" spans="1:8" s="16" customFormat="1" ht="21" x14ac:dyDescent="0.2">
      <c r="A160" s="30" t="s">
        <v>76</v>
      </c>
      <c r="B160" s="31" t="s">
        <v>209</v>
      </c>
      <c r="C160" s="31" t="s">
        <v>385</v>
      </c>
      <c r="D160" s="31" t="s">
        <v>6</v>
      </c>
      <c r="E160" s="32">
        <v>20.200000000000003</v>
      </c>
      <c r="F160" s="32">
        <v>1</v>
      </c>
      <c r="G160" s="32"/>
      <c r="H160" s="25">
        <f t="shared" si="2"/>
        <v>0</v>
      </c>
    </row>
    <row r="161" spans="1:8" s="16" customFormat="1" ht="31.5" x14ac:dyDescent="0.2">
      <c r="A161" s="30" t="s">
        <v>77</v>
      </c>
      <c r="B161" s="31" t="s">
        <v>386</v>
      </c>
      <c r="C161" s="31" t="s">
        <v>387</v>
      </c>
      <c r="D161" s="31" t="s">
        <v>6</v>
      </c>
      <c r="E161" s="32">
        <v>20.200000000000003</v>
      </c>
      <c r="F161" s="32">
        <v>1</v>
      </c>
      <c r="G161" s="32"/>
      <c r="H161" s="25">
        <f t="shared" si="2"/>
        <v>0</v>
      </c>
    </row>
    <row r="162" spans="1:8" s="16" customFormat="1" ht="21" x14ac:dyDescent="0.2">
      <c r="A162" s="30" t="s">
        <v>78</v>
      </c>
      <c r="B162" s="31" t="s">
        <v>313</v>
      </c>
      <c r="C162" s="31" t="s">
        <v>388</v>
      </c>
      <c r="D162" s="31" t="s">
        <v>6</v>
      </c>
      <c r="E162" s="32">
        <v>14.3</v>
      </c>
      <c r="F162" s="32">
        <v>1</v>
      </c>
      <c r="G162" s="32"/>
      <c r="H162" s="25">
        <f t="shared" si="2"/>
        <v>0</v>
      </c>
    </row>
    <row r="163" spans="1:8" s="17" customFormat="1" x14ac:dyDescent="0.2">
      <c r="A163" s="91" t="s">
        <v>489</v>
      </c>
      <c r="B163" s="91"/>
      <c r="C163" s="91"/>
      <c r="D163" s="91"/>
      <c r="E163" s="91"/>
      <c r="F163" s="91"/>
      <c r="G163" s="91"/>
      <c r="H163" s="26">
        <f>SUM(H157:H162)</f>
        <v>0</v>
      </c>
    </row>
    <row r="164" spans="1:8" s="29" customFormat="1" ht="30.75" customHeight="1" x14ac:dyDescent="0.2">
      <c r="A164" s="27" t="s">
        <v>389</v>
      </c>
      <c r="B164" s="28" t="s">
        <v>120</v>
      </c>
      <c r="C164" s="95" t="s">
        <v>390</v>
      </c>
      <c r="D164" s="95"/>
      <c r="E164" s="95"/>
      <c r="F164" s="95"/>
      <c r="G164" s="95"/>
      <c r="H164" s="95"/>
    </row>
    <row r="165" spans="1:8" s="16" customFormat="1" ht="21" x14ac:dyDescent="0.2">
      <c r="A165" s="30" t="s">
        <v>79</v>
      </c>
      <c r="B165" s="31" t="s">
        <v>391</v>
      </c>
      <c r="C165" s="31" t="s">
        <v>392</v>
      </c>
      <c r="D165" s="31" t="s">
        <v>6</v>
      </c>
      <c r="E165" s="32">
        <v>47.22</v>
      </c>
      <c r="F165" s="32">
        <v>1</v>
      </c>
      <c r="G165" s="32"/>
      <c r="H165" s="25">
        <f t="shared" si="2"/>
        <v>0</v>
      </c>
    </row>
    <row r="166" spans="1:8" s="16" customFormat="1" ht="21" x14ac:dyDescent="0.2">
      <c r="A166" s="30" t="s">
        <v>80</v>
      </c>
      <c r="B166" s="31" t="s">
        <v>379</v>
      </c>
      <c r="C166" s="31" t="s">
        <v>380</v>
      </c>
      <c r="D166" s="31" t="s">
        <v>6</v>
      </c>
      <c r="E166" s="32">
        <v>1.8</v>
      </c>
      <c r="F166" s="32">
        <v>1</v>
      </c>
      <c r="G166" s="32"/>
      <c r="H166" s="25">
        <f t="shared" si="2"/>
        <v>0</v>
      </c>
    </row>
    <row r="167" spans="1:8" s="16" customFormat="1" ht="31.5" x14ac:dyDescent="0.2">
      <c r="A167" s="30" t="s">
        <v>81</v>
      </c>
      <c r="B167" s="31" t="s">
        <v>393</v>
      </c>
      <c r="C167" s="31" t="s">
        <v>394</v>
      </c>
      <c r="D167" s="31" t="s">
        <v>3</v>
      </c>
      <c r="E167" s="32">
        <v>32</v>
      </c>
      <c r="F167" s="32">
        <v>1</v>
      </c>
      <c r="G167" s="32"/>
      <c r="H167" s="25">
        <f t="shared" si="2"/>
        <v>0</v>
      </c>
    </row>
    <row r="168" spans="1:8" s="16" customFormat="1" ht="31.5" x14ac:dyDescent="0.2">
      <c r="A168" s="30" t="s">
        <v>82</v>
      </c>
      <c r="B168" s="31" t="s">
        <v>395</v>
      </c>
      <c r="C168" s="31" t="s">
        <v>396</v>
      </c>
      <c r="D168" s="31" t="s">
        <v>3</v>
      </c>
      <c r="E168" s="32">
        <v>55</v>
      </c>
      <c r="F168" s="32">
        <v>1</v>
      </c>
      <c r="G168" s="32"/>
      <c r="H168" s="25">
        <f t="shared" si="2"/>
        <v>0</v>
      </c>
    </row>
    <row r="169" spans="1:8" s="16" customFormat="1" x14ac:dyDescent="0.2">
      <c r="A169" s="30" t="s">
        <v>397</v>
      </c>
      <c r="B169" s="31" t="s">
        <v>310</v>
      </c>
      <c r="C169" s="31" t="s">
        <v>398</v>
      </c>
      <c r="D169" s="31" t="s">
        <v>116</v>
      </c>
      <c r="E169" s="32">
        <v>15.66</v>
      </c>
      <c r="F169" s="32">
        <v>1</v>
      </c>
      <c r="G169" s="32"/>
      <c r="H169" s="25">
        <f t="shared" si="2"/>
        <v>0</v>
      </c>
    </row>
    <row r="170" spans="1:8" s="16" customFormat="1" x14ac:dyDescent="0.2">
      <c r="A170" s="30" t="s">
        <v>399</v>
      </c>
      <c r="B170" s="31" t="s">
        <v>310</v>
      </c>
      <c r="C170" s="31" t="s">
        <v>400</v>
      </c>
      <c r="D170" s="31" t="s">
        <v>116</v>
      </c>
      <c r="E170" s="32">
        <v>19.580000000000002</v>
      </c>
      <c r="F170" s="32">
        <v>1</v>
      </c>
      <c r="G170" s="32"/>
      <c r="H170" s="25">
        <f t="shared" si="2"/>
        <v>0</v>
      </c>
    </row>
    <row r="171" spans="1:8" s="16" customFormat="1" x14ac:dyDescent="0.2">
      <c r="A171" s="30" t="s">
        <v>401</v>
      </c>
      <c r="B171" s="31" t="s">
        <v>402</v>
      </c>
      <c r="C171" s="31" t="s">
        <v>403</v>
      </c>
      <c r="D171" s="31" t="s">
        <v>91</v>
      </c>
      <c r="E171" s="32">
        <v>1</v>
      </c>
      <c r="F171" s="32">
        <v>1</v>
      </c>
      <c r="G171" s="32"/>
      <c r="H171" s="25">
        <f t="shared" si="2"/>
        <v>0</v>
      </c>
    </row>
    <row r="172" spans="1:8" s="16" customFormat="1" x14ac:dyDescent="0.2">
      <c r="A172" s="30" t="s">
        <v>404</v>
      </c>
      <c r="B172" s="31" t="s">
        <v>405</v>
      </c>
      <c r="C172" s="31" t="s">
        <v>406</v>
      </c>
      <c r="D172" s="31" t="s">
        <v>91</v>
      </c>
      <c r="E172" s="32">
        <v>1</v>
      </c>
      <c r="F172" s="32">
        <v>1</v>
      </c>
      <c r="G172" s="32"/>
      <c r="H172" s="25">
        <f t="shared" si="2"/>
        <v>0</v>
      </c>
    </row>
    <row r="173" spans="1:8" s="16" customFormat="1" x14ac:dyDescent="0.2">
      <c r="A173" s="30" t="s">
        <v>407</v>
      </c>
      <c r="B173" s="31" t="s">
        <v>408</v>
      </c>
      <c r="C173" s="31" t="s">
        <v>409</v>
      </c>
      <c r="D173" s="31" t="s">
        <v>91</v>
      </c>
      <c r="E173" s="32">
        <v>9</v>
      </c>
      <c r="F173" s="32">
        <v>1</v>
      </c>
      <c r="G173" s="32"/>
      <c r="H173" s="25">
        <f t="shared" si="2"/>
        <v>0</v>
      </c>
    </row>
    <row r="174" spans="1:8" s="16" customFormat="1" x14ac:dyDescent="0.2">
      <c r="A174" s="30" t="s">
        <v>410</v>
      </c>
      <c r="B174" s="31" t="s">
        <v>411</v>
      </c>
      <c r="C174" s="31" t="s">
        <v>412</v>
      </c>
      <c r="D174" s="31" t="s">
        <v>413</v>
      </c>
      <c r="E174" s="32">
        <v>6</v>
      </c>
      <c r="F174" s="32">
        <v>1</v>
      </c>
      <c r="G174" s="32"/>
      <c r="H174" s="25">
        <f t="shared" si="2"/>
        <v>0</v>
      </c>
    </row>
    <row r="175" spans="1:8" s="16" customFormat="1" x14ac:dyDescent="0.2">
      <c r="A175" s="30" t="s">
        <v>414</v>
      </c>
      <c r="B175" s="31" t="s">
        <v>415</v>
      </c>
      <c r="C175" s="31" t="s">
        <v>416</v>
      </c>
      <c r="D175" s="31" t="s">
        <v>413</v>
      </c>
      <c r="E175" s="32">
        <v>6</v>
      </c>
      <c r="F175" s="32">
        <v>1</v>
      </c>
      <c r="G175" s="32"/>
      <c r="H175" s="25">
        <f t="shared" si="2"/>
        <v>0</v>
      </c>
    </row>
    <row r="176" spans="1:8" s="16" customFormat="1" ht="21" x14ac:dyDescent="0.2">
      <c r="A176" s="30" t="s">
        <v>417</v>
      </c>
      <c r="B176" s="31" t="s">
        <v>415</v>
      </c>
      <c r="C176" s="31" t="s">
        <v>418</v>
      </c>
      <c r="D176" s="31" t="s">
        <v>413</v>
      </c>
      <c r="E176" s="32">
        <v>1</v>
      </c>
      <c r="F176" s="32">
        <v>1</v>
      </c>
      <c r="G176" s="32"/>
      <c r="H176" s="25">
        <f t="shared" si="2"/>
        <v>0</v>
      </c>
    </row>
    <row r="177" spans="1:8" s="16" customFormat="1" x14ac:dyDescent="0.2">
      <c r="A177" s="30" t="s">
        <v>419</v>
      </c>
      <c r="B177" s="31" t="s">
        <v>420</v>
      </c>
      <c r="C177" s="31" t="s">
        <v>421</v>
      </c>
      <c r="D177" s="31" t="s">
        <v>3</v>
      </c>
      <c r="E177" s="32">
        <v>73</v>
      </c>
      <c r="F177" s="32">
        <v>1</v>
      </c>
      <c r="G177" s="32"/>
      <c r="H177" s="25">
        <f t="shared" si="2"/>
        <v>0</v>
      </c>
    </row>
    <row r="178" spans="1:8" s="16" customFormat="1" ht="21" x14ac:dyDescent="0.2">
      <c r="A178" s="30" t="s">
        <v>422</v>
      </c>
      <c r="B178" s="31" t="s">
        <v>184</v>
      </c>
      <c r="C178" s="31" t="s">
        <v>423</v>
      </c>
      <c r="D178" s="31" t="s">
        <v>91</v>
      </c>
      <c r="E178" s="32">
        <v>7</v>
      </c>
      <c r="F178" s="32">
        <v>1</v>
      </c>
      <c r="G178" s="32"/>
      <c r="H178" s="25">
        <f t="shared" si="2"/>
        <v>0</v>
      </c>
    </row>
    <row r="179" spans="1:8" s="16" customFormat="1" x14ac:dyDescent="0.2">
      <c r="A179" s="30" t="s">
        <v>424</v>
      </c>
      <c r="B179" s="31" t="s">
        <v>425</v>
      </c>
      <c r="C179" s="31" t="s">
        <v>426</v>
      </c>
      <c r="D179" s="31" t="s">
        <v>3</v>
      </c>
      <c r="E179" s="32">
        <v>87</v>
      </c>
      <c r="F179" s="32">
        <v>1</v>
      </c>
      <c r="G179" s="32"/>
      <c r="H179" s="25">
        <f t="shared" si="2"/>
        <v>0</v>
      </c>
    </row>
    <row r="180" spans="1:8" s="16" customFormat="1" ht="21" x14ac:dyDescent="0.2">
      <c r="A180" s="30" t="s">
        <v>427</v>
      </c>
      <c r="B180" s="31" t="s">
        <v>428</v>
      </c>
      <c r="C180" s="31" t="s">
        <v>429</v>
      </c>
      <c r="D180" s="31" t="s">
        <v>3</v>
      </c>
      <c r="E180" s="32">
        <v>87</v>
      </c>
      <c r="F180" s="32">
        <v>1</v>
      </c>
      <c r="G180" s="32"/>
      <c r="H180" s="25">
        <f t="shared" si="2"/>
        <v>0</v>
      </c>
    </row>
    <row r="181" spans="1:8" s="16" customFormat="1" ht="21" x14ac:dyDescent="0.2">
      <c r="A181" s="30" t="s">
        <v>430</v>
      </c>
      <c r="B181" s="31" t="s">
        <v>431</v>
      </c>
      <c r="C181" s="31" t="s">
        <v>432</v>
      </c>
      <c r="D181" s="31" t="s">
        <v>6</v>
      </c>
      <c r="E181" s="32">
        <v>11.02</v>
      </c>
      <c r="F181" s="32">
        <v>1</v>
      </c>
      <c r="G181" s="32"/>
      <c r="H181" s="25">
        <f t="shared" si="2"/>
        <v>0</v>
      </c>
    </row>
    <row r="182" spans="1:8" s="16" customFormat="1" ht="21" x14ac:dyDescent="0.2">
      <c r="A182" s="30" t="s">
        <v>433</v>
      </c>
      <c r="B182" s="31" t="s">
        <v>434</v>
      </c>
      <c r="C182" s="31" t="s">
        <v>435</v>
      </c>
      <c r="D182" s="31" t="s">
        <v>6</v>
      </c>
      <c r="E182" s="32">
        <v>2.76</v>
      </c>
      <c r="F182" s="32">
        <v>1</v>
      </c>
      <c r="G182" s="32"/>
      <c r="H182" s="25">
        <f t="shared" si="2"/>
        <v>0</v>
      </c>
    </row>
    <row r="183" spans="1:8" s="16" customFormat="1" ht="42" x14ac:dyDescent="0.2">
      <c r="A183" s="30" t="s">
        <v>436</v>
      </c>
      <c r="B183" s="31" t="s">
        <v>437</v>
      </c>
      <c r="C183" s="31" t="s">
        <v>438</v>
      </c>
      <c r="D183" s="31" t="s">
        <v>6</v>
      </c>
      <c r="E183" s="32">
        <v>35.24</v>
      </c>
      <c r="F183" s="32">
        <v>1</v>
      </c>
      <c r="G183" s="32"/>
      <c r="H183" s="25">
        <f t="shared" si="2"/>
        <v>0</v>
      </c>
    </row>
    <row r="184" spans="1:8" s="16" customFormat="1" ht="42" x14ac:dyDescent="0.2">
      <c r="A184" s="30" t="s">
        <v>439</v>
      </c>
      <c r="B184" s="31" t="s">
        <v>440</v>
      </c>
      <c r="C184" s="31" t="s">
        <v>441</v>
      </c>
      <c r="D184" s="31" t="s">
        <v>6</v>
      </c>
      <c r="E184" s="32">
        <v>35.24</v>
      </c>
      <c r="F184" s="32">
        <v>9</v>
      </c>
      <c r="G184" s="32"/>
      <c r="H184" s="25">
        <f t="shared" si="2"/>
        <v>0</v>
      </c>
    </row>
    <row r="185" spans="1:8" s="16" customFormat="1" x14ac:dyDescent="0.2">
      <c r="A185" s="30" t="s">
        <v>442</v>
      </c>
      <c r="B185" s="31" t="s">
        <v>443</v>
      </c>
      <c r="C185" s="31" t="s">
        <v>444</v>
      </c>
      <c r="D185" s="31" t="s">
        <v>91</v>
      </c>
      <c r="E185" s="32">
        <v>1</v>
      </c>
      <c r="F185" s="32">
        <v>1</v>
      </c>
      <c r="G185" s="32"/>
      <c r="H185" s="25">
        <f t="shared" si="2"/>
        <v>0</v>
      </c>
    </row>
    <row r="186" spans="1:8" s="16" customFormat="1" x14ac:dyDescent="0.2">
      <c r="A186" s="30" t="s">
        <v>445</v>
      </c>
      <c r="B186" s="31" t="s">
        <v>443</v>
      </c>
      <c r="C186" s="31" t="s">
        <v>446</v>
      </c>
      <c r="D186" s="31" t="s">
        <v>91</v>
      </c>
      <c r="E186" s="32">
        <v>7</v>
      </c>
      <c r="F186" s="32">
        <v>1</v>
      </c>
      <c r="G186" s="32"/>
      <c r="H186" s="25">
        <f t="shared" si="2"/>
        <v>0</v>
      </c>
    </row>
    <row r="187" spans="1:8" s="17" customFormat="1" x14ac:dyDescent="0.2">
      <c r="A187" s="91" t="s">
        <v>489</v>
      </c>
      <c r="B187" s="91"/>
      <c r="C187" s="91"/>
      <c r="D187" s="91"/>
      <c r="E187" s="91"/>
      <c r="F187" s="91"/>
      <c r="G187" s="91"/>
      <c r="H187" s="26">
        <f>SUM(H165:H186)</f>
        <v>0</v>
      </c>
    </row>
    <row r="188" spans="1:8" s="29" customFormat="1" ht="30.75" customHeight="1" x14ac:dyDescent="0.2">
      <c r="A188" s="27" t="s">
        <v>447</v>
      </c>
      <c r="B188" s="28" t="s">
        <v>120</v>
      </c>
      <c r="C188" s="95" t="s">
        <v>448</v>
      </c>
      <c r="D188" s="95"/>
      <c r="E188" s="95"/>
      <c r="F188" s="95"/>
      <c r="G188" s="95"/>
      <c r="H188" s="95"/>
    </row>
    <row r="189" spans="1:8" s="16" customFormat="1" ht="21" x14ac:dyDescent="0.2">
      <c r="A189" s="30" t="s">
        <v>83</v>
      </c>
      <c r="B189" s="31" t="s">
        <v>449</v>
      </c>
      <c r="C189" s="31" t="s">
        <v>450</v>
      </c>
      <c r="D189" s="31" t="s">
        <v>116</v>
      </c>
      <c r="E189" s="32">
        <v>12</v>
      </c>
      <c r="F189" s="32">
        <v>1</v>
      </c>
      <c r="G189" s="32"/>
      <c r="H189" s="25">
        <f t="shared" si="2"/>
        <v>0</v>
      </c>
    </row>
    <row r="190" spans="1:8" s="16" customFormat="1" x14ac:dyDescent="0.2">
      <c r="A190" s="30" t="s">
        <v>84</v>
      </c>
      <c r="B190" s="31" t="s">
        <v>451</v>
      </c>
      <c r="C190" s="31" t="s">
        <v>452</v>
      </c>
      <c r="D190" s="31" t="s">
        <v>116</v>
      </c>
      <c r="E190" s="32">
        <v>12</v>
      </c>
      <c r="F190" s="32">
        <v>1</v>
      </c>
      <c r="G190" s="32"/>
      <c r="H190" s="25">
        <f t="shared" si="2"/>
        <v>0</v>
      </c>
    </row>
    <row r="191" spans="1:8" s="16" customFormat="1" ht="21" x14ac:dyDescent="0.2">
      <c r="A191" s="30" t="s">
        <v>85</v>
      </c>
      <c r="B191" s="31" t="s">
        <v>453</v>
      </c>
      <c r="C191" s="31" t="s">
        <v>454</v>
      </c>
      <c r="D191" s="31" t="s">
        <v>116</v>
      </c>
      <c r="E191" s="32">
        <v>12</v>
      </c>
      <c r="F191" s="32">
        <v>1</v>
      </c>
      <c r="G191" s="32"/>
      <c r="H191" s="25">
        <f t="shared" si="2"/>
        <v>0</v>
      </c>
    </row>
    <row r="192" spans="1:8" s="17" customFormat="1" x14ac:dyDescent="0.2">
      <c r="A192" s="91" t="s">
        <v>489</v>
      </c>
      <c r="B192" s="91"/>
      <c r="C192" s="91"/>
      <c r="D192" s="91"/>
      <c r="E192" s="91"/>
      <c r="F192" s="91"/>
      <c r="G192" s="91"/>
      <c r="H192" s="26">
        <f>SUM(H189:H191)</f>
        <v>0</v>
      </c>
    </row>
    <row r="193" spans="1:8" s="29" customFormat="1" ht="30.75" customHeight="1" x14ac:dyDescent="0.2">
      <c r="A193" s="27" t="s">
        <v>455</v>
      </c>
      <c r="B193" s="28" t="s">
        <v>120</v>
      </c>
      <c r="C193" s="95" t="s">
        <v>456</v>
      </c>
      <c r="D193" s="95"/>
      <c r="E193" s="95"/>
      <c r="F193" s="95"/>
      <c r="G193" s="95"/>
      <c r="H193" s="95"/>
    </row>
    <row r="194" spans="1:8" s="16" customFormat="1" ht="21" x14ac:dyDescent="0.2">
      <c r="A194" s="30" t="s">
        <v>86</v>
      </c>
      <c r="B194" s="31" t="s">
        <v>457</v>
      </c>
      <c r="C194" s="31" t="s">
        <v>458</v>
      </c>
      <c r="D194" s="31" t="s">
        <v>92</v>
      </c>
      <c r="E194" s="32">
        <v>4</v>
      </c>
      <c r="F194" s="32">
        <v>1</v>
      </c>
      <c r="G194" s="32"/>
      <c r="H194" s="25">
        <f t="shared" si="2"/>
        <v>0</v>
      </c>
    </row>
    <row r="195" spans="1:8" s="16" customFormat="1" x14ac:dyDescent="0.2">
      <c r="A195" s="30" t="s">
        <v>89</v>
      </c>
      <c r="B195" s="31" t="s">
        <v>459</v>
      </c>
      <c r="C195" s="31" t="s">
        <v>460</v>
      </c>
      <c r="D195" s="31" t="s">
        <v>92</v>
      </c>
      <c r="E195" s="32">
        <v>5</v>
      </c>
      <c r="F195" s="32">
        <v>1</v>
      </c>
      <c r="G195" s="32"/>
      <c r="H195" s="25">
        <f t="shared" si="2"/>
        <v>0</v>
      </c>
    </row>
    <row r="196" spans="1:8" s="17" customFormat="1" x14ac:dyDescent="0.2">
      <c r="A196" s="91" t="s">
        <v>489</v>
      </c>
      <c r="B196" s="91"/>
      <c r="C196" s="91"/>
      <c r="D196" s="91"/>
      <c r="E196" s="91"/>
      <c r="F196" s="91"/>
      <c r="G196" s="91"/>
      <c r="H196" s="26">
        <f>SUM(H194:H195)</f>
        <v>0</v>
      </c>
    </row>
    <row r="197" spans="1:8" s="29" customFormat="1" ht="30.75" customHeight="1" x14ac:dyDescent="0.2">
      <c r="A197" s="27" t="s">
        <v>461</v>
      </c>
      <c r="B197" s="28" t="s">
        <v>120</v>
      </c>
      <c r="C197" s="95" t="s">
        <v>462</v>
      </c>
      <c r="D197" s="95"/>
      <c r="E197" s="95"/>
      <c r="F197" s="95"/>
      <c r="G197" s="95"/>
      <c r="H197" s="95"/>
    </row>
    <row r="198" spans="1:8" s="16" customFormat="1" ht="21" x14ac:dyDescent="0.2">
      <c r="A198" s="30" t="s">
        <v>87</v>
      </c>
      <c r="B198" s="31" t="s">
        <v>463</v>
      </c>
      <c r="C198" s="31" t="s">
        <v>464</v>
      </c>
      <c r="D198" s="31" t="s">
        <v>116</v>
      </c>
      <c r="E198" s="32">
        <v>63</v>
      </c>
      <c r="F198" s="32">
        <v>1</v>
      </c>
      <c r="G198" s="32"/>
      <c r="H198" s="25">
        <f t="shared" si="2"/>
        <v>0</v>
      </c>
    </row>
    <row r="199" spans="1:8" s="16" customFormat="1" ht="31.5" x14ac:dyDescent="0.2">
      <c r="A199" s="30" t="s">
        <v>88</v>
      </c>
      <c r="B199" s="31" t="s">
        <v>212</v>
      </c>
      <c r="C199" s="31" t="s">
        <v>465</v>
      </c>
      <c r="D199" s="31" t="s">
        <v>6</v>
      </c>
      <c r="E199" s="32">
        <v>37.5</v>
      </c>
      <c r="F199" s="32">
        <v>1</v>
      </c>
      <c r="G199" s="32"/>
      <c r="H199" s="25">
        <f t="shared" si="2"/>
        <v>0</v>
      </c>
    </row>
    <row r="200" spans="1:8" s="16" customFormat="1" ht="21" x14ac:dyDescent="0.2">
      <c r="A200" s="30" t="s">
        <v>466</v>
      </c>
      <c r="B200" s="31" t="s">
        <v>184</v>
      </c>
      <c r="C200" s="31" t="s">
        <v>467</v>
      </c>
      <c r="D200" s="31" t="s">
        <v>6</v>
      </c>
      <c r="E200" s="32">
        <v>37.5</v>
      </c>
      <c r="F200" s="32">
        <v>1</v>
      </c>
      <c r="G200" s="32"/>
      <c r="H200" s="25">
        <f t="shared" si="2"/>
        <v>0</v>
      </c>
    </row>
    <row r="201" spans="1:8" s="16" customFormat="1" ht="42" x14ac:dyDescent="0.2">
      <c r="A201" s="30" t="s">
        <v>468</v>
      </c>
      <c r="B201" s="31" t="s">
        <v>386</v>
      </c>
      <c r="C201" s="31" t="s">
        <v>469</v>
      </c>
      <c r="D201" s="31" t="s">
        <v>6</v>
      </c>
      <c r="E201" s="32">
        <v>37.5</v>
      </c>
      <c r="F201" s="32">
        <v>18</v>
      </c>
      <c r="G201" s="32"/>
      <c r="H201" s="25">
        <f t="shared" si="2"/>
        <v>0</v>
      </c>
    </row>
    <row r="202" spans="1:8" s="16" customFormat="1" x14ac:dyDescent="0.2">
      <c r="A202" s="30" t="s">
        <v>470</v>
      </c>
      <c r="B202" s="31" t="s">
        <v>471</v>
      </c>
      <c r="C202" s="31" t="s">
        <v>472</v>
      </c>
      <c r="D202" s="31" t="s">
        <v>6</v>
      </c>
      <c r="E202" s="32">
        <v>37.5</v>
      </c>
      <c r="F202" s="32">
        <v>1</v>
      </c>
      <c r="G202" s="32"/>
      <c r="H202" s="25">
        <f t="shared" si="2"/>
        <v>0</v>
      </c>
    </row>
    <row r="203" spans="1:8" s="16" customFormat="1" x14ac:dyDescent="0.2">
      <c r="A203" s="30" t="s">
        <v>473</v>
      </c>
      <c r="B203" s="31" t="s">
        <v>474</v>
      </c>
      <c r="C203" s="31" t="s">
        <v>475</v>
      </c>
      <c r="D203" s="31" t="s">
        <v>116</v>
      </c>
      <c r="E203" s="32">
        <v>375</v>
      </c>
      <c r="F203" s="32">
        <v>1</v>
      </c>
      <c r="G203" s="32"/>
      <c r="H203" s="25">
        <f t="shared" si="2"/>
        <v>0</v>
      </c>
    </row>
    <row r="204" spans="1:8" s="16" customFormat="1" ht="21" x14ac:dyDescent="0.2">
      <c r="A204" s="30" t="s">
        <v>476</v>
      </c>
      <c r="B204" s="31" t="s">
        <v>477</v>
      </c>
      <c r="C204" s="31" t="s">
        <v>478</v>
      </c>
      <c r="D204" s="31" t="s">
        <v>116</v>
      </c>
      <c r="E204" s="32">
        <v>375</v>
      </c>
      <c r="F204" s="32">
        <v>1</v>
      </c>
      <c r="G204" s="32"/>
      <c r="H204" s="25">
        <f t="shared" si="2"/>
        <v>0</v>
      </c>
    </row>
    <row r="205" spans="1:8" s="17" customFormat="1" x14ac:dyDescent="0.2">
      <c r="A205" s="91" t="s">
        <v>489</v>
      </c>
      <c r="B205" s="91"/>
      <c r="C205" s="91"/>
      <c r="D205" s="91"/>
      <c r="E205" s="91"/>
      <c r="F205" s="91"/>
      <c r="G205" s="91"/>
      <c r="H205" s="26">
        <f>SUM(H198:H204)</f>
        <v>0</v>
      </c>
    </row>
    <row r="206" spans="1:8" s="29" customFormat="1" ht="30.75" customHeight="1" x14ac:dyDescent="0.2">
      <c r="A206" s="27" t="s">
        <v>536</v>
      </c>
      <c r="B206" s="28" t="s">
        <v>120</v>
      </c>
      <c r="C206" s="95" t="s">
        <v>516</v>
      </c>
      <c r="D206" s="95" t="s">
        <v>97</v>
      </c>
      <c r="E206" s="95" t="s">
        <v>97</v>
      </c>
      <c r="F206" s="95" t="s">
        <v>97</v>
      </c>
      <c r="G206" s="95" t="s">
        <v>97</v>
      </c>
      <c r="H206" s="95"/>
    </row>
    <row r="207" spans="1:8" s="34" customFormat="1" ht="21" x14ac:dyDescent="0.2">
      <c r="A207" s="35" t="s">
        <v>537</v>
      </c>
      <c r="B207" s="36" t="s">
        <v>517</v>
      </c>
      <c r="C207" s="36" t="s">
        <v>518</v>
      </c>
      <c r="D207" s="36" t="s">
        <v>92</v>
      </c>
      <c r="E207" s="45">
        <v>57</v>
      </c>
      <c r="F207" s="45">
        <v>1</v>
      </c>
      <c r="G207" s="46"/>
      <c r="H207" s="25">
        <f>ROUND(E207*G207,2)</f>
        <v>0</v>
      </c>
    </row>
    <row r="208" spans="1:8" s="34" customFormat="1" x14ac:dyDescent="0.2">
      <c r="A208" s="35" t="s">
        <v>538</v>
      </c>
      <c r="B208" s="36" t="s">
        <v>519</v>
      </c>
      <c r="C208" s="36" t="s">
        <v>520</v>
      </c>
      <c r="D208" s="36" t="s">
        <v>92</v>
      </c>
      <c r="E208" s="45">
        <v>47</v>
      </c>
      <c r="F208" s="45">
        <v>1</v>
      </c>
      <c r="G208" s="46"/>
      <c r="H208" s="25">
        <f t="shared" ref="H208:H213" si="3">ROUND(E208*G208,2)</f>
        <v>0</v>
      </c>
    </row>
    <row r="209" spans="1:8" s="34" customFormat="1" x14ac:dyDescent="0.2">
      <c r="A209" s="35" t="s">
        <v>539</v>
      </c>
      <c r="B209" s="36" t="s">
        <v>519</v>
      </c>
      <c r="C209" s="36" t="s">
        <v>521</v>
      </c>
      <c r="D209" s="36" t="s">
        <v>92</v>
      </c>
      <c r="E209" s="45">
        <v>62</v>
      </c>
      <c r="F209" s="45">
        <v>1.5</v>
      </c>
      <c r="G209" s="46"/>
      <c r="H209" s="25">
        <f t="shared" si="3"/>
        <v>0</v>
      </c>
    </row>
    <row r="210" spans="1:8" s="34" customFormat="1" ht="31.5" x14ac:dyDescent="0.2">
      <c r="A210" s="35" t="s">
        <v>540</v>
      </c>
      <c r="B210" s="36" t="s">
        <v>522</v>
      </c>
      <c r="C210" s="36" t="s">
        <v>523</v>
      </c>
      <c r="D210" s="36" t="s">
        <v>92</v>
      </c>
      <c r="E210" s="45">
        <v>59</v>
      </c>
      <c r="F210" s="45">
        <v>1</v>
      </c>
      <c r="G210" s="46"/>
      <c r="H210" s="25">
        <f t="shared" si="3"/>
        <v>0</v>
      </c>
    </row>
    <row r="211" spans="1:8" s="34" customFormat="1" ht="31.5" x14ac:dyDescent="0.2">
      <c r="A211" s="35" t="s">
        <v>541</v>
      </c>
      <c r="B211" s="36" t="s">
        <v>524</v>
      </c>
      <c r="C211" s="36" t="s">
        <v>525</v>
      </c>
      <c r="D211" s="36" t="s">
        <v>92</v>
      </c>
      <c r="E211" s="45">
        <v>5</v>
      </c>
      <c r="F211" s="45">
        <v>1</v>
      </c>
      <c r="G211" s="46"/>
      <c r="H211" s="25">
        <f t="shared" si="3"/>
        <v>0</v>
      </c>
    </row>
    <row r="212" spans="1:8" s="34" customFormat="1" ht="31.5" x14ac:dyDescent="0.2">
      <c r="A212" s="35" t="s">
        <v>542</v>
      </c>
      <c r="B212" s="36" t="s">
        <v>526</v>
      </c>
      <c r="C212" s="36" t="s">
        <v>527</v>
      </c>
      <c r="D212" s="36" t="s">
        <v>92</v>
      </c>
      <c r="E212" s="45">
        <v>5</v>
      </c>
      <c r="F212" s="45">
        <v>1</v>
      </c>
      <c r="G212" s="46"/>
      <c r="H212" s="25">
        <f t="shared" si="3"/>
        <v>0</v>
      </c>
    </row>
    <row r="213" spans="1:8" s="34" customFormat="1" ht="31.5" x14ac:dyDescent="0.2">
      <c r="A213" s="35" t="s">
        <v>543</v>
      </c>
      <c r="B213" s="36" t="s">
        <v>184</v>
      </c>
      <c r="C213" s="36" t="s">
        <v>528</v>
      </c>
      <c r="D213" s="36" t="s">
        <v>92</v>
      </c>
      <c r="E213" s="45">
        <v>1</v>
      </c>
      <c r="F213" s="45">
        <v>1</v>
      </c>
      <c r="G213" s="46"/>
      <c r="H213" s="25">
        <f t="shared" si="3"/>
        <v>0</v>
      </c>
    </row>
    <row r="214" spans="1:8" s="17" customFormat="1" x14ac:dyDescent="0.2">
      <c r="A214" s="91" t="s">
        <v>489</v>
      </c>
      <c r="B214" s="91"/>
      <c r="C214" s="91"/>
      <c r="D214" s="91"/>
      <c r="E214" s="91"/>
      <c r="F214" s="91"/>
      <c r="G214" s="91"/>
      <c r="H214" s="26">
        <f>SUM(H207:H213)</f>
        <v>0</v>
      </c>
    </row>
    <row r="215" spans="1:8" s="29" customFormat="1" ht="30.75" customHeight="1" x14ac:dyDescent="0.2">
      <c r="A215" s="27" t="s">
        <v>544</v>
      </c>
      <c r="B215" s="28" t="s">
        <v>120</v>
      </c>
      <c r="C215" s="95" t="s">
        <v>529</v>
      </c>
      <c r="D215" s="95" t="s">
        <v>97</v>
      </c>
      <c r="E215" s="95" t="s">
        <v>97</v>
      </c>
      <c r="F215" s="95" t="s">
        <v>97</v>
      </c>
      <c r="G215" s="95" t="s">
        <v>97</v>
      </c>
      <c r="H215" s="95"/>
    </row>
    <row r="216" spans="1:8" s="34" customFormat="1" ht="21" x14ac:dyDescent="0.2">
      <c r="A216" s="35" t="s">
        <v>545</v>
      </c>
      <c r="B216" s="36" t="s">
        <v>530</v>
      </c>
      <c r="C216" s="36" t="s">
        <v>531</v>
      </c>
      <c r="D216" s="36" t="s">
        <v>116</v>
      </c>
      <c r="E216" s="45">
        <v>36</v>
      </c>
      <c r="F216" s="45">
        <v>1</v>
      </c>
      <c r="G216" s="46"/>
      <c r="H216" s="25">
        <f>ROUND(E216*G216,2)</f>
        <v>0</v>
      </c>
    </row>
    <row r="217" spans="1:8" s="34" customFormat="1" ht="21" x14ac:dyDescent="0.2">
      <c r="A217" s="35" t="s">
        <v>546</v>
      </c>
      <c r="B217" s="36" t="s">
        <v>532</v>
      </c>
      <c r="C217" s="36" t="s">
        <v>533</v>
      </c>
      <c r="D217" s="36" t="s">
        <v>116</v>
      </c>
      <c r="E217" s="45">
        <v>152.5</v>
      </c>
      <c r="F217" s="45">
        <v>1</v>
      </c>
      <c r="G217" s="46"/>
      <c r="H217" s="25">
        <f>ROUND(E217*G217,2)</f>
        <v>0</v>
      </c>
    </row>
    <row r="218" spans="1:8" s="17" customFormat="1" x14ac:dyDescent="0.2">
      <c r="A218" s="91" t="s">
        <v>489</v>
      </c>
      <c r="B218" s="91"/>
      <c r="C218" s="91"/>
      <c r="D218" s="91"/>
      <c r="E218" s="91"/>
      <c r="F218" s="91"/>
      <c r="G218" s="91"/>
      <c r="H218" s="26">
        <f>SUM(H216:H217)</f>
        <v>0</v>
      </c>
    </row>
    <row r="219" spans="1:8" s="29" customFormat="1" ht="30.75" customHeight="1" x14ac:dyDescent="0.2">
      <c r="A219" s="27" t="s">
        <v>547</v>
      </c>
      <c r="B219" s="28" t="s">
        <v>120</v>
      </c>
      <c r="C219" s="95" t="s">
        <v>534</v>
      </c>
      <c r="D219" s="95" t="s">
        <v>97</v>
      </c>
      <c r="E219" s="95" t="s">
        <v>97</v>
      </c>
      <c r="F219" s="95" t="s">
        <v>97</v>
      </c>
      <c r="G219" s="95" t="s">
        <v>97</v>
      </c>
      <c r="H219" s="95"/>
    </row>
    <row r="220" spans="1:8" s="34" customFormat="1" ht="31.5" x14ac:dyDescent="0.2">
      <c r="A220" s="35" t="s">
        <v>548</v>
      </c>
      <c r="B220" s="36" t="s">
        <v>184</v>
      </c>
      <c r="C220" s="36" t="s">
        <v>535</v>
      </c>
      <c r="D220" s="36" t="s">
        <v>91</v>
      </c>
      <c r="E220" s="45">
        <v>1</v>
      </c>
      <c r="F220" s="45">
        <v>1</v>
      </c>
      <c r="G220" s="46"/>
      <c r="H220" s="25">
        <f>ROUND(E220*G220,2)</f>
        <v>0</v>
      </c>
    </row>
    <row r="221" spans="1:8" s="17" customFormat="1" x14ac:dyDescent="0.2">
      <c r="A221" s="91" t="s">
        <v>489</v>
      </c>
      <c r="B221" s="91"/>
      <c r="C221" s="91"/>
      <c r="D221" s="91"/>
      <c r="E221" s="91"/>
      <c r="F221" s="91"/>
      <c r="G221" s="91"/>
      <c r="H221" s="26">
        <f>SUM(H220)</f>
        <v>0</v>
      </c>
    </row>
    <row r="222" spans="1:8" s="40" customFormat="1" x14ac:dyDescent="0.2">
      <c r="A222" s="94" t="s">
        <v>509</v>
      </c>
      <c r="B222" s="94"/>
      <c r="C222" s="94"/>
      <c r="D222" s="94"/>
      <c r="E222" s="94"/>
      <c r="F222" s="94"/>
      <c r="G222" s="94"/>
      <c r="H222" s="39">
        <f>H205+H196+H192+H187+H163+H155+H118+H106+H100+H91+H85+H78+H71+H67+H54+H46+H38+H214+H218+H221</f>
        <v>0</v>
      </c>
    </row>
    <row r="223" spans="1:8" s="41" customFormat="1" ht="24.75" customHeight="1" x14ac:dyDescent="0.2">
      <c r="A223" s="101" t="s">
        <v>5</v>
      </c>
      <c r="B223" s="101"/>
      <c r="C223" s="101"/>
      <c r="D223" s="101"/>
      <c r="E223" s="101"/>
      <c r="F223" s="101"/>
      <c r="G223" s="101"/>
      <c r="H223" s="101"/>
    </row>
    <row r="224" spans="1:8" s="44" customFormat="1" ht="30.75" customHeight="1" x14ac:dyDescent="0.2">
      <c r="A224" s="42" t="s">
        <v>98</v>
      </c>
      <c r="B224" s="43" t="s">
        <v>120</v>
      </c>
      <c r="C224" s="102" t="s">
        <v>493</v>
      </c>
      <c r="D224" s="102"/>
      <c r="E224" s="102"/>
      <c r="F224" s="102"/>
      <c r="G224" s="102"/>
      <c r="H224" s="102"/>
    </row>
    <row r="225" spans="1:8" s="34" customFormat="1" ht="21" x14ac:dyDescent="0.2">
      <c r="A225" s="35" t="s">
        <v>8</v>
      </c>
      <c r="B225" s="36" t="s">
        <v>122</v>
      </c>
      <c r="C225" s="36" t="s">
        <v>123</v>
      </c>
      <c r="D225" s="36" t="s">
        <v>93</v>
      </c>
      <c r="E225" s="45">
        <v>0.01</v>
      </c>
      <c r="F225" s="45">
        <v>1</v>
      </c>
      <c r="G225" s="45"/>
      <c r="H225" s="38">
        <f>ROUND(E225*G225,2)</f>
        <v>0</v>
      </c>
    </row>
    <row r="226" spans="1:8" s="34" customFormat="1" ht="21" x14ac:dyDescent="0.2">
      <c r="A226" s="35" t="s">
        <v>9</v>
      </c>
      <c r="B226" s="36" t="s">
        <v>126</v>
      </c>
      <c r="C226" s="36" t="s">
        <v>128</v>
      </c>
      <c r="D226" s="36" t="s">
        <v>3</v>
      </c>
      <c r="E226" s="45">
        <v>41</v>
      </c>
      <c r="F226" s="45">
        <v>2</v>
      </c>
      <c r="G226" s="45"/>
      <c r="H226" s="38">
        <f t="shared" ref="H226:H290" si="4">ROUND(E226*G226,2)</f>
        <v>0</v>
      </c>
    </row>
    <row r="227" spans="1:8" s="34" customFormat="1" ht="21" x14ac:dyDescent="0.2">
      <c r="A227" s="35" t="s">
        <v>7</v>
      </c>
      <c r="B227" s="36" t="s">
        <v>494</v>
      </c>
      <c r="C227" s="36" t="s">
        <v>495</v>
      </c>
      <c r="D227" s="36" t="s">
        <v>116</v>
      </c>
      <c r="E227" s="45">
        <v>50</v>
      </c>
      <c r="F227" s="45">
        <v>2.5</v>
      </c>
      <c r="G227" s="45"/>
      <c r="H227" s="38">
        <f t="shared" si="4"/>
        <v>0</v>
      </c>
    </row>
    <row r="228" spans="1:8" s="34" customFormat="1" ht="21" x14ac:dyDescent="0.2">
      <c r="A228" s="35" t="s">
        <v>99</v>
      </c>
      <c r="B228" s="36" t="s">
        <v>139</v>
      </c>
      <c r="C228" s="36" t="s">
        <v>144</v>
      </c>
      <c r="D228" s="36" t="s">
        <v>116</v>
      </c>
      <c r="E228" s="45">
        <v>161</v>
      </c>
      <c r="F228" s="45">
        <v>1</v>
      </c>
      <c r="G228" s="45"/>
      <c r="H228" s="38">
        <f t="shared" si="4"/>
        <v>0</v>
      </c>
    </row>
    <row r="229" spans="1:8" s="34" customFormat="1" ht="21" x14ac:dyDescent="0.2">
      <c r="A229" s="35" t="s">
        <v>100</v>
      </c>
      <c r="B229" s="36" t="s">
        <v>153</v>
      </c>
      <c r="C229" s="36" t="s">
        <v>154</v>
      </c>
      <c r="D229" s="36" t="s">
        <v>116</v>
      </c>
      <c r="E229" s="45">
        <v>271</v>
      </c>
      <c r="F229" s="45">
        <v>1.333</v>
      </c>
      <c r="G229" s="45"/>
      <c r="H229" s="38">
        <f t="shared" si="4"/>
        <v>0</v>
      </c>
    </row>
    <row r="230" spans="1:8" s="34" customFormat="1" ht="21" x14ac:dyDescent="0.2">
      <c r="A230" s="35" t="s">
        <v>101</v>
      </c>
      <c r="B230" s="36" t="s">
        <v>158</v>
      </c>
      <c r="C230" s="36" t="s">
        <v>159</v>
      </c>
      <c r="D230" s="36" t="s">
        <v>3</v>
      </c>
      <c r="E230" s="45">
        <v>12</v>
      </c>
      <c r="F230" s="45">
        <v>1</v>
      </c>
      <c r="G230" s="45"/>
      <c r="H230" s="38">
        <f t="shared" si="4"/>
        <v>0</v>
      </c>
    </row>
    <row r="231" spans="1:8" s="34" customFormat="1" x14ac:dyDescent="0.2">
      <c r="A231" s="35" t="s">
        <v>133</v>
      </c>
      <c r="B231" s="36" t="s">
        <v>164</v>
      </c>
      <c r="C231" s="36" t="s">
        <v>165</v>
      </c>
      <c r="D231" s="36" t="s">
        <v>6</v>
      </c>
      <c r="E231" s="45">
        <v>0.72</v>
      </c>
      <c r="F231" s="45">
        <v>1</v>
      </c>
      <c r="G231" s="45"/>
      <c r="H231" s="38">
        <f t="shared" si="4"/>
        <v>0</v>
      </c>
    </row>
    <row r="232" spans="1:8" s="34" customFormat="1" ht="31.5" x14ac:dyDescent="0.2">
      <c r="A232" s="35" t="s">
        <v>136</v>
      </c>
      <c r="B232" s="36" t="s">
        <v>187</v>
      </c>
      <c r="C232" s="36" t="s">
        <v>188</v>
      </c>
      <c r="D232" s="36" t="s">
        <v>6</v>
      </c>
      <c r="E232" s="45">
        <v>73</v>
      </c>
      <c r="F232" s="45">
        <v>20</v>
      </c>
      <c r="G232" s="45"/>
      <c r="H232" s="38">
        <f t="shared" si="4"/>
        <v>0</v>
      </c>
    </row>
    <row r="233" spans="1:8" s="17" customFormat="1" x14ac:dyDescent="0.2">
      <c r="A233" s="91" t="s">
        <v>489</v>
      </c>
      <c r="B233" s="91"/>
      <c r="C233" s="91"/>
      <c r="D233" s="91"/>
      <c r="E233" s="91"/>
      <c r="F233" s="91"/>
      <c r="G233" s="91"/>
      <c r="H233" s="26">
        <f>SUM(H225:H232)</f>
        <v>0</v>
      </c>
    </row>
    <row r="234" spans="1:8" s="44" customFormat="1" ht="30.75" customHeight="1" x14ac:dyDescent="0.2">
      <c r="A234" s="42" t="s">
        <v>102</v>
      </c>
      <c r="B234" s="43" t="s">
        <v>120</v>
      </c>
      <c r="C234" s="102" t="s">
        <v>496</v>
      </c>
      <c r="D234" s="102"/>
      <c r="E234" s="102"/>
      <c r="F234" s="102"/>
      <c r="G234" s="102"/>
      <c r="H234" s="102"/>
    </row>
    <row r="235" spans="1:8" s="34" customFormat="1" ht="31.5" x14ac:dyDescent="0.2">
      <c r="A235" s="35" t="s">
        <v>10</v>
      </c>
      <c r="B235" s="36" t="s">
        <v>207</v>
      </c>
      <c r="C235" s="36" t="s">
        <v>208</v>
      </c>
      <c r="D235" s="36" t="s">
        <v>6</v>
      </c>
      <c r="E235" s="45">
        <v>171.66</v>
      </c>
      <c r="F235" s="45">
        <v>1</v>
      </c>
      <c r="G235" s="45"/>
      <c r="H235" s="38">
        <f t="shared" si="4"/>
        <v>0</v>
      </c>
    </row>
    <row r="236" spans="1:8" s="34" customFormat="1" ht="21" x14ac:dyDescent="0.2">
      <c r="A236" s="35" t="s">
        <v>11</v>
      </c>
      <c r="B236" s="36" t="s">
        <v>209</v>
      </c>
      <c r="C236" s="36" t="s">
        <v>210</v>
      </c>
      <c r="D236" s="36" t="s">
        <v>6</v>
      </c>
      <c r="E236" s="45">
        <v>19.07</v>
      </c>
      <c r="F236" s="45">
        <v>1</v>
      </c>
      <c r="G236" s="45"/>
      <c r="H236" s="38">
        <f t="shared" si="4"/>
        <v>0</v>
      </c>
    </row>
    <row r="237" spans="1:8" s="34" customFormat="1" ht="21" x14ac:dyDescent="0.2">
      <c r="A237" s="35" t="s">
        <v>12</v>
      </c>
      <c r="B237" s="36" t="s">
        <v>134</v>
      </c>
      <c r="C237" s="36" t="s">
        <v>211</v>
      </c>
      <c r="D237" s="36" t="s">
        <v>6</v>
      </c>
      <c r="E237" s="45">
        <v>190.73</v>
      </c>
      <c r="F237" s="45">
        <v>10</v>
      </c>
      <c r="G237" s="45"/>
      <c r="H237" s="38">
        <f t="shared" si="4"/>
        <v>0</v>
      </c>
    </row>
    <row r="238" spans="1:8" s="17" customFormat="1" x14ac:dyDescent="0.2">
      <c r="A238" s="91" t="s">
        <v>489</v>
      </c>
      <c r="B238" s="91"/>
      <c r="C238" s="91"/>
      <c r="D238" s="91"/>
      <c r="E238" s="91"/>
      <c r="F238" s="91"/>
      <c r="G238" s="91"/>
      <c r="H238" s="26">
        <f>SUM(H235:H237)</f>
        <v>0</v>
      </c>
    </row>
    <row r="239" spans="1:8" s="44" customFormat="1" ht="30.75" customHeight="1" x14ac:dyDescent="0.2">
      <c r="A239" s="42" t="s">
        <v>103</v>
      </c>
      <c r="B239" s="43" t="s">
        <v>120</v>
      </c>
      <c r="C239" s="102" t="s">
        <v>497</v>
      </c>
      <c r="D239" s="102"/>
      <c r="E239" s="102"/>
      <c r="F239" s="102"/>
      <c r="G239" s="102"/>
      <c r="H239" s="102"/>
    </row>
    <row r="240" spans="1:8" s="34" customFormat="1" ht="21" x14ac:dyDescent="0.2">
      <c r="A240" s="35" t="s">
        <v>22</v>
      </c>
      <c r="B240" s="36" t="s">
        <v>220</v>
      </c>
      <c r="C240" s="36" t="s">
        <v>221</v>
      </c>
      <c r="D240" s="36" t="s">
        <v>116</v>
      </c>
      <c r="E240" s="45">
        <v>125</v>
      </c>
      <c r="F240" s="45">
        <v>1</v>
      </c>
      <c r="G240" s="45"/>
      <c r="H240" s="38">
        <f t="shared" si="4"/>
        <v>0</v>
      </c>
    </row>
    <row r="241" spans="1:8" s="34" customFormat="1" ht="21" x14ac:dyDescent="0.2">
      <c r="A241" s="35" t="s">
        <v>23</v>
      </c>
      <c r="B241" s="36" t="s">
        <v>225</v>
      </c>
      <c r="C241" s="36" t="s">
        <v>241</v>
      </c>
      <c r="D241" s="36" t="s">
        <v>116</v>
      </c>
      <c r="E241" s="45">
        <v>125</v>
      </c>
      <c r="F241" s="45">
        <v>1.47</v>
      </c>
      <c r="G241" s="45"/>
      <c r="H241" s="38">
        <f t="shared" si="4"/>
        <v>0</v>
      </c>
    </row>
    <row r="242" spans="1:8" s="34" customFormat="1" ht="21" x14ac:dyDescent="0.2">
      <c r="A242" s="35" t="s">
        <v>24</v>
      </c>
      <c r="B242" s="36" t="s">
        <v>227</v>
      </c>
      <c r="C242" s="36" t="s">
        <v>242</v>
      </c>
      <c r="D242" s="36" t="s">
        <v>116</v>
      </c>
      <c r="E242" s="45">
        <v>125</v>
      </c>
      <c r="F242" s="45">
        <v>0.7</v>
      </c>
      <c r="G242" s="45"/>
      <c r="H242" s="38">
        <f t="shared" si="4"/>
        <v>0</v>
      </c>
    </row>
    <row r="243" spans="1:8" s="34" customFormat="1" ht="31.5" x14ac:dyDescent="0.2">
      <c r="A243" s="35" t="s">
        <v>25</v>
      </c>
      <c r="B243" s="36" t="s">
        <v>243</v>
      </c>
      <c r="C243" s="36" t="s">
        <v>244</v>
      </c>
      <c r="D243" s="36" t="s">
        <v>116</v>
      </c>
      <c r="E243" s="45">
        <v>125</v>
      </c>
      <c r="F243" s="45">
        <v>1</v>
      </c>
      <c r="G243" s="45"/>
      <c r="H243" s="38">
        <f t="shared" si="4"/>
        <v>0</v>
      </c>
    </row>
    <row r="244" spans="1:8" s="17" customFormat="1" x14ac:dyDescent="0.2">
      <c r="A244" s="91" t="s">
        <v>489</v>
      </c>
      <c r="B244" s="91"/>
      <c r="C244" s="91"/>
      <c r="D244" s="91"/>
      <c r="E244" s="91"/>
      <c r="F244" s="91"/>
      <c r="G244" s="91"/>
      <c r="H244" s="26">
        <f>SUM(H240:H243)</f>
        <v>0</v>
      </c>
    </row>
    <row r="245" spans="1:8" s="44" customFormat="1" ht="30.75" customHeight="1" x14ac:dyDescent="0.2">
      <c r="A245" s="42" t="s">
        <v>218</v>
      </c>
      <c r="B245" s="43" t="s">
        <v>120</v>
      </c>
      <c r="C245" s="102" t="s">
        <v>510</v>
      </c>
      <c r="D245" s="102"/>
      <c r="E245" s="102"/>
      <c r="F245" s="102"/>
      <c r="G245" s="102"/>
      <c r="H245" s="102"/>
    </row>
    <row r="246" spans="1:8" s="34" customFormat="1" ht="21" x14ac:dyDescent="0.2">
      <c r="A246" s="35" t="s">
        <v>28</v>
      </c>
      <c r="B246" s="36" t="s">
        <v>220</v>
      </c>
      <c r="C246" s="36" t="s">
        <v>221</v>
      </c>
      <c r="D246" s="36" t="s">
        <v>116</v>
      </c>
      <c r="E246" s="45">
        <v>60</v>
      </c>
      <c r="F246" s="45">
        <v>1</v>
      </c>
      <c r="G246" s="45"/>
      <c r="H246" s="38">
        <f t="shared" si="4"/>
        <v>0</v>
      </c>
    </row>
    <row r="247" spans="1:8" s="34" customFormat="1" ht="21" x14ac:dyDescent="0.2">
      <c r="A247" s="35" t="s">
        <v>30</v>
      </c>
      <c r="B247" s="36" t="s">
        <v>225</v>
      </c>
      <c r="C247" s="36" t="s">
        <v>247</v>
      </c>
      <c r="D247" s="36" t="s">
        <v>116</v>
      </c>
      <c r="E247" s="45">
        <v>60</v>
      </c>
      <c r="F247" s="37">
        <v>1.333</v>
      </c>
      <c r="G247" s="45"/>
      <c r="H247" s="38">
        <f t="shared" si="4"/>
        <v>0</v>
      </c>
    </row>
    <row r="248" spans="1:8" s="34" customFormat="1" x14ac:dyDescent="0.2">
      <c r="A248" s="35" t="s">
        <v>31</v>
      </c>
      <c r="B248" s="36" t="s">
        <v>229</v>
      </c>
      <c r="C248" s="36" t="s">
        <v>230</v>
      </c>
      <c r="D248" s="36" t="s">
        <v>116</v>
      </c>
      <c r="E248" s="45">
        <v>60</v>
      </c>
      <c r="F248" s="45">
        <v>1</v>
      </c>
      <c r="G248" s="45"/>
      <c r="H248" s="38">
        <f t="shared" si="4"/>
        <v>0</v>
      </c>
    </row>
    <row r="249" spans="1:8" s="34" customFormat="1" ht="31.5" x14ac:dyDescent="0.2">
      <c r="A249" s="35" t="s">
        <v>32</v>
      </c>
      <c r="B249" s="36" t="s">
        <v>227</v>
      </c>
      <c r="C249" s="36" t="s">
        <v>249</v>
      </c>
      <c r="D249" s="36" t="s">
        <v>116</v>
      </c>
      <c r="E249" s="45">
        <v>60</v>
      </c>
      <c r="F249" s="45">
        <v>1</v>
      </c>
      <c r="G249" s="45"/>
      <c r="H249" s="38">
        <f t="shared" si="4"/>
        <v>0</v>
      </c>
    </row>
    <row r="250" spans="1:8" s="34" customFormat="1" ht="21" x14ac:dyDescent="0.2">
      <c r="A250" s="35" t="s">
        <v>33</v>
      </c>
      <c r="B250" s="36" t="s">
        <v>251</v>
      </c>
      <c r="C250" s="36" t="s">
        <v>252</v>
      </c>
      <c r="D250" s="36" t="s">
        <v>116</v>
      </c>
      <c r="E250" s="45">
        <v>60</v>
      </c>
      <c r="F250" s="45">
        <v>1</v>
      </c>
      <c r="G250" s="45"/>
      <c r="H250" s="38">
        <f t="shared" si="4"/>
        <v>0</v>
      </c>
    </row>
    <row r="251" spans="1:8" s="17" customFormat="1" x14ac:dyDescent="0.2">
      <c r="A251" s="91" t="s">
        <v>489</v>
      </c>
      <c r="B251" s="91"/>
      <c r="C251" s="91"/>
      <c r="D251" s="91"/>
      <c r="E251" s="91"/>
      <c r="F251" s="91"/>
      <c r="G251" s="91"/>
      <c r="H251" s="26">
        <f>SUM(H246:H250)</f>
        <v>0</v>
      </c>
    </row>
    <row r="252" spans="1:8" s="44" customFormat="1" ht="30.75" customHeight="1" x14ac:dyDescent="0.2">
      <c r="A252" s="42" t="s">
        <v>237</v>
      </c>
      <c r="B252" s="43" t="s">
        <v>120</v>
      </c>
      <c r="C252" s="102" t="s">
        <v>498</v>
      </c>
      <c r="D252" s="102"/>
      <c r="E252" s="102"/>
      <c r="F252" s="102"/>
      <c r="G252" s="102"/>
      <c r="H252" s="102"/>
    </row>
    <row r="253" spans="1:8" s="34" customFormat="1" ht="21" x14ac:dyDescent="0.2">
      <c r="A253" s="35" t="s">
        <v>39</v>
      </c>
      <c r="B253" s="36" t="s">
        <v>220</v>
      </c>
      <c r="C253" s="36" t="s">
        <v>221</v>
      </c>
      <c r="D253" s="36" t="s">
        <v>116</v>
      </c>
      <c r="E253" s="45">
        <v>19</v>
      </c>
      <c r="F253" s="45">
        <v>1</v>
      </c>
      <c r="G253" s="45"/>
      <c r="H253" s="38">
        <f t="shared" si="4"/>
        <v>0</v>
      </c>
    </row>
    <row r="254" spans="1:8" s="34" customFormat="1" ht="21" x14ac:dyDescent="0.2">
      <c r="A254" s="35" t="s">
        <v>40</v>
      </c>
      <c r="B254" s="36" t="s">
        <v>225</v>
      </c>
      <c r="C254" s="36" t="s">
        <v>255</v>
      </c>
      <c r="D254" s="36" t="s">
        <v>116</v>
      </c>
      <c r="E254" s="45">
        <v>19</v>
      </c>
      <c r="F254" s="45">
        <v>2.2000000000000002</v>
      </c>
      <c r="G254" s="45"/>
      <c r="H254" s="38">
        <f t="shared" si="4"/>
        <v>0</v>
      </c>
    </row>
    <row r="255" spans="1:8" s="34" customFormat="1" ht="21" x14ac:dyDescent="0.2">
      <c r="A255" s="35" t="s">
        <v>41</v>
      </c>
      <c r="B255" s="36" t="s">
        <v>227</v>
      </c>
      <c r="C255" s="36" t="s">
        <v>242</v>
      </c>
      <c r="D255" s="36" t="s">
        <v>116</v>
      </c>
      <c r="E255" s="45">
        <v>19</v>
      </c>
      <c r="F255" s="45">
        <v>0.7</v>
      </c>
      <c r="G255" s="45"/>
      <c r="H255" s="38">
        <f t="shared" si="4"/>
        <v>0</v>
      </c>
    </row>
    <row r="256" spans="1:8" s="34" customFormat="1" ht="31.5" x14ac:dyDescent="0.2">
      <c r="A256" s="35" t="s">
        <v>42</v>
      </c>
      <c r="B256" s="36" t="s">
        <v>256</v>
      </c>
      <c r="C256" s="36" t="s">
        <v>257</v>
      </c>
      <c r="D256" s="36" t="s">
        <v>116</v>
      </c>
      <c r="E256" s="45">
        <v>19</v>
      </c>
      <c r="F256" s="45">
        <v>1</v>
      </c>
      <c r="G256" s="45"/>
      <c r="H256" s="38">
        <f t="shared" si="4"/>
        <v>0</v>
      </c>
    </row>
    <row r="257" spans="1:8" s="17" customFormat="1" x14ac:dyDescent="0.2">
      <c r="A257" s="91" t="s">
        <v>489</v>
      </c>
      <c r="B257" s="91"/>
      <c r="C257" s="91"/>
      <c r="D257" s="91"/>
      <c r="E257" s="91"/>
      <c r="F257" s="91"/>
      <c r="G257" s="91"/>
      <c r="H257" s="26">
        <f>SUM(H253:H256)</f>
        <v>0</v>
      </c>
    </row>
    <row r="258" spans="1:8" s="44" customFormat="1" ht="30.75" customHeight="1" x14ac:dyDescent="0.2">
      <c r="A258" s="42" t="s">
        <v>239</v>
      </c>
      <c r="B258" s="43" t="s">
        <v>120</v>
      </c>
      <c r="C258" s="102" t="s">
        <v>268</v>
      </c>
      <c r="D258" s="102"/>
      <c r="E258" s="102"/>
      <c r="F258" s="102"/>
      <c r="G258" s="102"/>
      <c r="H258" s="102"/>
    </row>
    <row r="259" spans="1:8" s="34" customFormat="1" ht="21" x14ac:dyDescent="0.2">
      <c r="A259" s="35" t="s">
        <v>43</v>
      </c>
      <c r="B259" s="36" t="s">
        <v>220</v>
      </c>
      <c r="C259" s="36" t="s">
        <v>221</v>
      </c>
      <c r="D259" s="36" t="s">
        <v>116</v>
      </c>
      <c r="E259" s="45">
        <v>17</v>
      </c>
      <c r="F259" s="45">
        <v>1</v>
      </c>
      <c r="G259" s="45"/>
      <c r="H259" s="38">
        <f t="shared" si="4"/>
        <v>0</v>
      </c>
    </row>
    <row r="260" spans="1:8" s="34" customFormat="1" ht="21" x14ac:dyDescent="0.2">
      <c r="A260" s="35" t="s">
        <v>44</v>
      </c>
      <c r="B260" s="36" t="s">
        <v>225</v>
      </c>
      <c r="C260" s="36" t="s">
        <v>260</v>
      </c>
      <c r="D260" s="36" t="s">
        <v>116</v>
      </c>
      <c r="E260" s="45">
        <v>17</v>
      </c>
      <c r="F260" s="45">
        <v>2.86</v>
      </c>
      <c r="G260" s="45"/>
      <c r="H260" s="38">
        <f t="shared" si="4"/>
        <v>0</v>
      </c>
    </row>
    <row r="261" spans="1:8" s="34" customFormat="1" ht="21" x14ac:dyDescent="0.2">
      <c r="A261" s="35" t="s">
        <v>45</v>
      </c>
      <c r="B261" s="36" t="s">
        <v>227</v>
      </c>
      <c r="C261" s="36" t="s">
        <v>242</v>
      </c>
      <c r="D261" s="36" t="s">
        <v>116</v>
      </c>
      <c r="E261" s="45">
        <v>17</v>
      </c>
      <c r="F261" s="45">
        <v>0.7</v>
      </c>
      <c r="G261" s="45"/>
      <c r="H261" s="38">
        <f t="shared" si="4"/>
        <v>0</v>
      </c>
    </row>
    <row r="262" spans="1:8" s="34" customFormat="1" ht="31.5" x14ac:dyDescent="0.2">
      <c r="A262" s="35" t="s">
        <v>46</v>
      </c>
      <c r="B262" s="36" t="s">
        <v>256</v>
      </c>
      <c r="C262" s="36" t="s">
        <v>257</v>
      </c>
      <c r="D262" s="36" t="s">
        <v>116</v>
      </c>
      <c r="E262" s="45">
        <v>17</v>
      </c>
      <c r="F262" s="45">
        <v>1</v>
      </c>
      <c r="G262" s="45"/>
      <c r="H262" s="38">
        <f t="shared" si="4"/>
        <v>0</v>
      </c>
    </row>
    <row r="263" spans="1:8" s="17" customFormat="1" x14ac:dyDescent="0.2">
      <c r="A263" s="91" t="s">
        <v>489</v>
      </c>
      <c r="B263" s="91"/>
      <c r="C263" s="91"/>
      <c r="D263" s="91"/>
      <c r="E263" s="91"/>
      <c r="F263" s="91"/>
      <c r="G263" s="91"/>
      <c r="H263" s="26">
        <f>SUM(H259:H262)</f>
        <v>0</v>
      </c>
    </row>
    <row r="264" spans="1:8" s="44" customFormat="1" ht="30.75" customHeight="1" x14ac:dyDescent="0.2">
      <c r="A264" s="42" t="s">
        <v>246</v>
      </c>
      <c r="B264" s="43" t="s">
        <v>120</v>
      </c>
      <c r="C264" s="102" t="s">
        <v>512</v>
      </c>
      <c r="D264" s="102"/>
      <c r="E264" s="102"/>
      <c r="F264" s="102"/>
      <c r="G264" s="102"/>
      <c r="H264" s="102"/>
    </row>
    <row r="265" spans="1:8" s="34" customFormat="1" ht="21" x14ac:dyDescent="0.2">
      <c r="A265" s="35" t="s">
        <v>48</v>
      </c>
      <c r="B265" s="36" t="s">
        <v>225</v>
      </c>
      <c r="C265" s="36" t="s">
        <v>260</v>
      </c>
      <c r="D265" s="36" t="s">
        <v>116</v>
      </c>
      <c r="E265" s="45">
        <v>50</v>
      </c>
      <c r="F265" s="45">
        <v>2.86</v>
      </c>
      <c r="G265" s="45"/>
      <c r="H265" s="38">
        <f t="shared" si="4"/>
        <v>0</v>
      </c>
    </row>
    <row r="266" spans="1:8" s="34" customFormat="1" ht="21" x14ac:dyDescent="0.2">
      <c r="A266" s="35" t="s">
        <v>49</v>
      </c>
      <c r="B266" s="36" t="s">
        <v>227</v>
      </c>
      <c r="C266" s="36" t="s">
        <v>228</v>
      </c>
      <c r="D266" s="36" t="s">
        <v>116</v>
      </c>
      <c r="E266" s="45">
        <v>50</v>
      </c>
      <c r="F266" s="45">
        <v>0.7</v>
      </c>
      <c r="G266" s="45"/>
      <c r="H266" s="38">
        <f t="shared" si="4"/>
        <v>0</v>
      </c>
    </row>
    <row r="267" spans="1:8" s="34" customFormat="1" x14ac:dyDescent="0.2">
      <c r="A267" s="35" t="s">
        <v>50</v>
      </c>
      <c r="B267" s="36" t="s">
        <v>229</v>
      </c>
      <c r="C267" s="36" t="s">
        <v>230</v>
      </c>
      <c r="D267" s="36" t="s">
        <v>116</v>
      </c>
      <c r="E267" s="45">
        <v>50</v>
      </c>
      <c r="F267" s="45">
        <v>1</v>
      </c>
      <c r="G267" s="45"/>
      <c r="H267" s="38">
        <f t="shared" si="4"/>
        <v>0</v>
      </c>
    </row>
    <row r="268" spans="1:8" s="34" customFormat="1" ht="31.5" x14ac:dyDescent="0.2">
      <c r="A268" s="35" t="s">
        <v>248</v>
      </c>
      <c r="B268" s="36" t="s">
        <v>233</v>
      </c>
      <c r="C268" s="36" t="s">
        <v>264</v>
      </c>
      <c r="D268" s="36" t="s">
        <v>116</v>
      </c>
      <c r="E268" s="45">
        <v>50</v>
      </c>
      <c r="F268" s="45">
        <v>1.6</v>
      </c>
      <c r="G268" s="45"/>
      <c r="H268" s="38">
        <f t="shared" si="4"/>
        <v>0</v>
      </c>
    </row>
    <row r="269" spans="1:8" s="34" customFormat="1" x14ac:dyDescent="0.2">
      <c r="A269" s="35" t="s">
        <v>250</v>
      </c>
      <c r="B269" s="36" t="s">
        <v>229</v>
      </c>
      <c r="C269" s="36" t="s">
        <v>230</v>
      </c>
      <c r="D269" s="36" t="s">
        <v>116</v>
      </c>
      <c r="E269" s="45">
        <v>50</v>
      </c>
      <c r="F269" s="45">
        <v>1</v>
      </c>
      <c r="G269" s="45"/>
      <c r="H269" s="38">
        <f t="shared" si="4"/>
        <v>0</v>
      </c>
    </row>
    <row r="270" spans="1:8" s="34" customFormat="1" ht="21" x14ac:dyDescent="0.2">
      <c r="A270" s="35" t="s">
        <v>499</v>
      </c>
      <c r="B270" s="36" t="s">
        <v>235</v>
      </c>
      <c r="C270" s="36" t="s">
        <v>236</v>
      </c>
      <c r="D270" s="36" t="s">
        <v>116</v>
      </c>
      <c r="E270" s="45">
        <v>50</v>
      </c>
      <c r="F270" s="45">
        <v>1</v>
      </c>
      <c r="G270" s="45"/>
      <c r="H270" s="38">
        <f t="shared" si="4"/>
        <v>0</v>
      </c>
    </row>
    <row r="271" spans="1:8" s="17" customFormat="1" x14ac:dyDescent="0.2">
      <c r="A271" s="91" t="s">
        <v>489</v>
      </c>
      <c r="B271" s="91"/>
      <c r="C271" s="91"/>
      <c r="D271" s="91"/>
      <c r="E271" s="91"/>
      <c r="F271" s="91"/>
      <c r="G271" s="91"/>
      <c r="H271" s="26">
        <f>SUM(H265:H270)</f>
        <v>0</v>
      </c>
    </row>
    <row r="272" spans="1:8" s="44" customFormat="1" ht="30.75" customHeight="1" x14ac:dyDescent="0.2">
      <c r="A272" s="42" t="s">
        <v>253</v>
      </c>
      <c r="B272" s="43" t="s">
        <v>120</v>
      </c>
      <c r="C272" s="102" t="s">
        <v>500</v>
      </c>
      <c r="D272" s="102"/>
      <c r="E272" s="102"/>
      <c r="F272" s="102"/>
      <c r="G272" s="102"/>
      <c r="H272" s="102"/>
    </row>
    <row r="273" spans="1:8" s="34" customFormat="1" ht="31.5" x14ac:dyDescent="0.2">
      <c r="A273" s="35" t="s">
        <v>51</v>
      </c>
      <c r="B273" s="36" t="s">
        <v>273</v>
      </c>
      <c r="C273" s="36" t="s">
        <v>275</v>
      </c>
      <c r="D273" s="36" t="s">
        <v>3</v>
      </c>
      <c r="E273" s="45">
        <v>12</v>
      </c>
      <c r="F273" s="45">
        <v>1</v>
      </c>
      <c r="G273" s="45"/>
      <c r="H273" s="38">
        <f t="shared" si="4"/>
        <v>0</v>
      </c>
    </row>
    <row r="274" spans="1:8" s="34" customFormat="1" ht="21" x14ac:dyDescent="0.2">
      <c r="A274" s="35" t="s">
        <v>52</v>
      </c>
      <c r="B274" s="36" t="s">
        <v>279</v>
      </c>
      <c r="C274" s="36" t="s">
        <v>280</v>
      </c>
      <c r="D274" s="36" t="s">
        <v>3</v>
      </c>
      <c r="E274" s="45">
        <v>30</v>
      </c>
      <c r="F274" s="45">
        <v>1</v>
      </c>
      <c r="G274" s="45"/>
      <c r="H274" s="38">
        <f t="shared" si="4"/>
        <v>0</v>
      </c>
    </row>
    <row r="275" spans="1:8" s="34" customFormat="1" x14ac:dyDescent="0.2">
      <c r="A275" s="35" t="s">
        <v>53</v>
      </c>
      <c r="B275" s="36" t="s">
        <v>281</v>
      </c>
      <c r="C275" s="36" t="s">
        <v>282</v>
      </c>
      <c r="D275" s="36" t="s">
        <v>6</v>
      </c>
      <c r="E275" s="45">
        <v>1.05</v>
      </c>
      <c r="F275" s="45">
        <v>1</v>
      </c>
      <c r="G275" s="45"/>
      <c r="H275" s="38">
        <f t="shared" si="4"/>
        <v>0</v>
      </c>
    </row>
    <row r="276" spans="1:8" s="17" customFormat="1" x14ac:dyDescent="0.2">
      <c r="A276" s="91" t="s">
        <v>489</v>
      </c>
      <c r="B276" s="91"/>
      <c r="C276" s="91"/>
      <c r="D276" s="91"/>
      <c r="E276" s="91"/>
      <c r="F276" s="91"/>
      <c r="G276" s="91"/>
      <c r="H276" s="26">
        <f>SUM(H273:H275)</f>
        <v>0</v>
      </c>
    </row>
    <row r="277" spans="1:8" s="44" customFormat="1" ht="30.75" customHeight="1" x14ac:dyDescent="0.2">
      <c r="A277" s="42" t="s">
        <v>258</v>
      </c>
      <c r="B277" s="43" t="s">
        <v>120</v>
      </c>
      <c r="C277" s="102" t="s">
        <v>501</v>
      </c>
      <c r="D277" s="102"/>
      <c r="E277" s="102"/>
      <c r="F277" s="102"/>
      <c r="G277" s="102"/>
      <c r="H277" s="102"/>
    </row>
    <row r="278" spans="1:8" s="34" customFormat="1" ht="21" x14ac:dyDescent="0.2">
      <c r="A278" s="35" t="s">
        <v>55</v>
      </c>
      <c r="B278" s="36" t="s">
        <v>304</v>
      </c>
      <c r="C278" s="36" t="s">
        <v>305</v>
      </c>
      <c r="D278" s="36" t="s">
        <v>3</v>
      </c>
      <c r="E278" s="45">
        <v>10</v>
      </c>
      <c r="F278" s="45">
        <v>1</v>
      </c>
      <c r="G278" s="45"/>
      <c r="H278" s="38">
        <f t="shared" si="4"/>
        <v>0</v>
      </c>
    </row>
    <row r="279" spans="1:8" s="34" customFormat="1" ht="21" x14ac:dyDescent="0.2">
      <c r="A279" s="35" t="s">
        <v>259</v>
      </c>
      <c r="B279" s="36" t="s">
        <v>307</v>
      </c>
      <c r="C279" s="36" t="s">
        <v>308</v>
      </c>
      <c r="D279" s="36" t="s">
        <v>3</v>
      </c>
      <c r="E279" s="45">
        <v>12</v>
      </c>
      <c r="F279" s="45">
        <v>1</v>
      </c>
      <c r="G279" s="45"/>
      <c r="H279" s="38">
        <f t="shared" si="4"/>
        <v>0</v>
      </c>
    </row>
    <row r="280" spans="1:8" s="34" customFormat="1" x14ac:dyDescent="0.2">
      <c r="A280" s="35" t="s">
        <v>261</v>
      </c>
      <c r="B280" s="36" t="s">
        <v>310</v>
      </c>
      <c r="C280" s="36" t="s">
        <v>311</v>
      </c>
      <c r="D280" s="36" t="s">
        <v>116</v>
      </c>
      <c r="E280" s="45">
        <v>34</v>
      </c>
      <c r="F280" s="45">
        <v>1</v>
      </c>
      <c r="G280" s="45"/>
      <c r="H280" s="38">
        <f t="shared" si="4"/>
        <v>0</v>
      </c>
    </row>
    <row r="281" spans="1:8" s="34" customFormat="1" ht="21" x14ac:dyDescent="0.2">
      <c r="A281" s="35" t="s">
        <v>262</v>
      </c>
      <c r="B281" s="36" t="s">
        <v>313</v>
      </c>
      <c r="C281" s="36" t="s">
        <v>314</v>
      </c>
      <c r="D281" s="36" t="s">
        <v>6</v>
      </c>
      <c r="E281" s="45">
        <v>27.5</v>
      </c>
      <c r="F281" s="45">
        <v>1</v>
      </c>
      <c r="G281" s="45"/>
      <c r="H281" s="38">
        <f t="shared" si="4"/>
        <v>0</v>
      </c>
    </row>
    <row r="282" spans="1:8" s="34" customFormat="1" ht="31.5" x14ac:dyDescent="0.2">
      <c r="A282" s="35" t="s">
        <v>263</v>
      </c>
      <c r="B282" s="36" t="s">
        <v>322</v>
      </c>
      <c r="C282" s="36" t="s">
        <v>331</v>
      </c>
      <c r="D282" s="36" t="s">
        <v>92</v>
      </c>
      <c r="E282" s="45">
        <v>2</v>
      </c>
      <c r="F282" s="45">
        <v>1</v>
      </c>
      <c r="G282" s="45"/>
      <c r="H282" s="38">
        <f t="shared" si="4"/>
        <v>0</v>
      </c>
    </row>
    <row r="283" spans="1:8" s="34" customFormat="1" ht="21" x14ac:dyDescent="0.2">
      <c r="A283" s="35" t="s">
        <v>265</v>
      </c>
      <c r="B283" s="36" t="s">
        <v>325</v>
      </c>
      <c r="C283" s="36" t="s">
        <v>333</v>
      </c>
      <c r="D283" s="36" t="s">
        <v>327</v>
      </c>
      <c r="E283" s="45">
        <v>2</v>
      </c>
      <c r="F283" s="45">
        <v>-1</v>
      </c>
      <c r="G283" s="45"/>
      <c r="H283" s="38">
        <f t="shared" si="4"/>
        <v>0</v>
      </c>
    </row>
    <row r="284" spans="1:8" s="34" customFormat="1" ht="31.5" x14ac:dyDescent="0.2">
      <c r="A284" s="35" t="s">
        <v>266</v>
      </c>
      <c r="B284" s="36" t="s">
        <v>335</v>
      </c>
      <c r="C284" s="36" t="s">
        <v>336</v>
      </c>
      <c r="D284" s="36" t="s">
        <v>92</v>
      </c>
      <c r="E284" s="45">
        <v>1</v>
      </c>
      <c r="F284" s="45">
        <v>1</v>
      </c>
      <c r="G284" s="45"/>
      <c r="H284" s="38">
        <f t="shared" si="4"/>
        <v>0</v>
      </c>
    </row>
    <row r="285" spans="1:8" s="34" customFormat="1" ht="21" x14ac:dyDescent="0.2">
      <c r="A285" s="35" t="s">
        <v>502</v>
      </c>
      <c r="B285" s="36" t="s">
        <v>184</v>
      </c>
      <c r="C285" s="36" t="s">
        <v>358</v>
      </c>
      <c r="D285" s="36" t="s">
        <v>6</v>
      </c>
      <c r="E285" s="45">
        <v>23.1</v>
      </c>
      <c r="F285" s="45">
        <v>1</v>
      </c>
      <c r="G285" s="45"/>
      <c r="H285" s="38">
        <f t="shared" si="4"/>
        <v>0</v>
      </c>
    </row>
    <row r="286" spans="1:8" s="34" customFormat="1" ht="21" x14ac:dyDescent="0.2">
      <c r="A286" s="35" t="s">
        <v>503</v>
      </c>
      <c r="B286" s="36" t="s">
        <v>214</v>
      </c>
      <c r="C286" s="36" t="s">
        <v>360</v>
      </c>
      <c r="D286" s="36" t="s">
        <v>6</v>
      </c>
      <c r="E286" s="45">
        <v>23.1</v>
      </c>
      <c r="F286" s="45">
        <v>1</v>
      </c>
      <c r="G286" s="45"/>
      <c r="H286" s="38">
        <f t="shared" si="4"/>
        <v>0</v>
      </c>
    </row>
    <row r="287" spans="1:8" s="34" customFormat="1" x14ac:dyDescent="0.2">
      <c r="A287" s="35" t="s">
        <v>504</v>
      </c>
      <c r="B287" s="36" t="s">
        <v>216</v>
      </c>
      <c r="C287" s="36" t="s">
        <v>362</v>
      </c>
      <c r="D287" s="36" t="s">
        <v>6</v>
      </c>
      <c r="E287" s="45">
        <v>23.1</v>
      </c>
      <c r="F287" s="45">
        <v>1</v>
      </c>
      <c r="G287" s="45"/>
      <c r="H287" s="38">
        <f t="shared" si="4"/>
        <v>0</v>
      </c>
    </row>
    <row r="288" spans="1:8" s="34" customFormat="1" x14ac:dyDescent="0.2">
      <c r="A288" s="35" t="s">
        <v>505</v>
      </c>
      <c r="B288" s="36" t="s">
        <v>370</v>
      </c>
      <c r="C288" s="36" t="s">
        <v>371</v>
      </c>
      <c r="D288" s="36" t="s">
        <v>3</v>
      </c>
      <c r="E288" s="45">
        <v>10</v>
      </c>
      <c r="F288" s="45">
        <v>1</v>
      </c>
      <c r="G288" s="45"/>
      <c r="H288" s="38">
        <f t="shared" si="4"/>
        <v>0</v>
      </c>
    </row>
    <row r="289" spans="1:8" s="34" customFormat="1" x14ac:dyDescent="0.2">
      <c r="A289" s="35" t="s">
        <v>506</v>
      </c>
      <c r="B289" s="36" t="s">
        <v>373</v>
      </c>
      <c r="C289" s="36" t="s">
        <v>374</v>
      </c>
      <c r="D289" s="36" t="s">
        <v>3</v>
      </c>
      <c r="E289" s="45">
        <v>12</v>
      </c>
      <c r="F289" s="45">
        <v>1</v>
      </c>
      <c r="G289" s="45"/>
      <c r="H289" s="38">
        <f t="shared" si="4"/>
        <v>0</v>
      </c>
    </row>
    <row r="290" spans="1:8" s="34" customFormat="1" ht="31.5" x14ac:dyDescent="0.2">
      <c r="A290" s="35" t="s">
        <v>507</v>
      </c>
      <c r="B290" s="36" t="s">
        <v>97</v>
      </c>
      <c r="C290" s="36" t="s">
        <v>376</v>
      </c>
      <c r="D290" s="36" t="s">
        <v>3</v>
      </c>
      <c r="E290" s="45">
        <v>22</v>
      </c>
      <c r="F290" s="45">
        <v>1</v>
      </c>
      <c r="G290" s="45"/>
      <c r="H290" s="38">
        <f t="shared" si="4"/>
        <v>0</v>
      </c>
    </row>
    <row r="291" spans="1:8" s="17" customFormat="1" x14ac:dyDescent="0.2">
      <c r="A291" s="91" t="s">
        <v>489</v>
      </c>
      <c r="B291" s="91"/>
      <c r="C291" s="91"/>
      <c r="D291" s="91"/>
      <c r="E291" s="91"/>
      <c r="F291" s="91"/>
      <c r="G291" s="91"/>
      <c r="H291" s="26">
        <f>SUM(H278:H290)</f>
        <v>0</v>
      </c>
    </row>
    <row r="292" spans="1:8" s="40" customFormat="1" x14ac:dyDescent="0.2">
      <c r="A292" s="94" t="s">
        <v>515</v>
      </c>
      <c r="B292" s="94"/>
      <c r="C292" s="94"/>
      <c r="D292" s="94"/>
      <c r="E292" s="94"/>
      <c r="F292" s="94"/>
      <c r="G292" s="94"/>
      <c r="H292" s="39">
        <f>H233+H238+H244+H251+H257+H263+H271+H276+H291</f>
        <v>0</v>
      </c>
    </row>
    <row r="293" spans="1:8" s="16" customFormat="1" ht="31.5" customHeight="1" x14ac:dyDescent="0.2">
      <c r="A293" s="96" t="s">
        <v>514</v>
      </c>
      <c r="B293" s="96"/>
      <c r="C293" s="96"/>
      <c r="D293" s="96"/>
      <c r="E293" s="96"/>
      <c r="F293" s="96"/>
      <c r="G293" s="96"/>
      <c r="H293" s="33">
        <f>H292+H222</f>
        <v>0</v>
      </c>
    </row>
    <row r="294" spans="1:8" s="16" customFormat="1" ht="31.5" customHeight="1" x14ac:dyDescent="0.2">
      <c r="A294" s="96" t="s">
        <v>117</v>
      </c>
      <c r="B294" s="96"/>
      <c r="C294" s="96"/>
      <c r="D294" s="96"/>
      <c r="E294" s="96"/>
      <c r="F294" s="96"/>
      <c r="G294" s="96"/>
      <c r="H294" s="33">
        <f>H295-H293</f>
        <v>0</v>
      </c>
    </row>
    <row r="295" spans="1:8" s="16" customFormat="1" ht="31.5" customHeight="1" x14ac:dyDescent="0.2">
      <c r="A295" s="96" t="s">
        <v>491</v>
      </c>
      <c r="B295" s="96"/>
      <c r="C295" s="96"/>
      <c r="D295" s="96"/>
      <c r="E295" s="96"/>
      <c r="F295" s="96"/>
      <c r="G295" s="96"/>
      <c r="H295" s="33">
        <f>H293*1.23</f>
        <v>0</v>
      </c>
    </row>
    <row r="297" spans="1:8" x14ac:dyDescent="0.2">
      <c r="A297" s="93" t="s">
        <v>492</v>
      </c>
      <c r="B297" s="93"/>
      <c r="C297" s="93"/>
      <c r="D297" s="93"/>
      <c r="E297" s="93"/>
      <c r="F297" s="93"/>
      <c r="G297" s="93"/>
      <c r="H297" s="93"/>
    </row>
    <row r="299" spans="1:8" ht="81.75" customHeight="1" x14ac:dyDescent="0.2">
      <c r="A299" s="99" t="s">
        <v>850</v>
      </c>
      <c r="B299" s="100"/>
      <c r="C299" s="100"/>
      <c r="D299" s="100"/>
      <c r="E299" s="100"/>
      <c r="F299" s="100"/>
      <c r="G299" s="100"/>
      <c r="H299" s="100"/>
    </row>
    <row r="301" spans="1:8" ht="134.25" customHeight="1" x14ac:dyDescent="0.2">
      <c r="B301" s="97" t="s">
        <v>104</v>
      </c>
      <c r="C301" s="98"/>
      <c r="D301" s="98"/>
      <c r="E301" s="98"/>
      <c r="F301" s="98"/>
      <c r="G301" s="98"/>
      <c r="H301" s="98"/>
    </row>
    <row r="303" spans="1:8" ht="51" customHeight="1" x14ac:dyDescent="0.2">
      <c r="B303" s="92" t="s">
        <v>95</v>
      </c>
      <c r="C303" s="93"/>
    </row>
  </sheetData>
  <mergeCells count="72">
    <mergeCell ref="C245:H245"/>
    <mergeCell ref="C239:H239"/>
    <mergeCell ref="C234:H234"/>
    <mergeCell ref="C224:H224"/>
    <mergeCell ref="C277:H277"/>
    <mergeCell ref="C272:H272"/>
    <mergeCell ref="C264:H264"/>
    <mergeCell ref="C258:H258"/>
    <mergeCell ref="C252:H252"/>
    <mergeCell ref="A251:G251"/>
    <mergeCell ref="A257:G257"/>
    <mergeCell ref="A263:G263"/>
    <mergeCell ref="A271:G271"/>
    <mergeCell ref="A276:G276"/>
    <mergeCell ref="A291:G291"/>
    <mergeCell ref="A292:G292"/>
    <mergeCell ref="C156:H156"/>
    <mergeCell ref="C39:H39"/>
    <mergeCell ref="C8:H8"/>
    <mergeCell ref="C72:H72"/>
    <mergeCell ref="C68:H68"/>
    <mergeCell ref="C55:H55"/>
    <mergeCell ref="C47:H47"/>
    <mergeCell ref="C79:H79"/>
    <mergeCell ref="C86:H86"/>
    <mergeCell ref="C92:H92"/>
    <mergeCell ref="C101:H101"/>
    <mergeCell ref="C107:H107"/>
    <mergeCell ref="C119:H119"/>
    <mergeCell ref="C188:H188"/>
    <mergeCell ref="A223:H223"/>
    <mergeCell ref="A7:H7"/>
    <mergeCell ref="A233:G233"/>
    <mergeCell ref="A238:G238"/>
    <mergeCell ref="A244:G244"/>
    <mergeCell ref="C164:H164"/>
    <mergeCell ref="A293:G293"/>
    <mergeCell ref="A294:G294"/>
    <mergeCell ref="A295:G295"/>
    <mergeCell ref="A297:H297"/>
    <mergeCell ref="B301:H301"/>
    <mergeCell ref="A299:H299"/>
    <mergeCell ref="B303:C303"/>
    <mergeCell ref="A67:G67"/>
    <mergeCell ref="A54:G54"/>
    <mergeCell ref="A46:G46"/>
    <mergeCell ref="A38:G38"/>
    <mergeCell ref="A222:G222"/>
    <mergeCell ref="A196:G196"/>
    <mergeCell ref="A192:G192"/>
    <mergeCell ref="C197:H197"/>
    <mergeCell ref="C193:H193"/>
    <mergeCell ref="C206:H206"/>
    <mergeCell ref="C215:H215"/>
    <mergeCell ref="C219:H219"/>
    <mergeCell ref="A214:G214"/>
    <mergeCell ref="A218:G218"/>
    <mergeCell ref="A221:G221"/>
    <mergeCell ref="A1:H1"/>
    <mergeCell ref="A2:H2"/>
    <mergeCell ref="A3:H3"/>
    <mergeCell ref="A205:G205"/>
    <mergeCell ref="A187:G187"/>
    <mergeCell ref="A163:G163"/>
    <mergeCell ref="A155:G155"/>
    <mergeCell ref="A118:G118"/>
    <mergeCell ref="A106:G106"/>
    <mergeCell ref="A100:G100"/>
    <mergeCell ref="A91:G91"/>
    <mergeCell ref="A85:G85"/>
    <mergeCell ref="A78:G78"/>
    <mergeCell ref="A71:G71"/>
  </mergeCells>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95740-CA09-43FA-A887-311F3C51AD9C}">
  <dimension ref="A1:Q61"/>
  <sheetViews>
    <sheetView view="pageBreakPreview" zoomScale="115" zoomScaleNormal="100" zoomScaleSheetLayoutView="115" workbookViewId="0">
      <pane ySplit="6" topLeftCell="A7" activePane="bottomLeft" state="frozen"/>
      <selection pane="bottomLeft" activeCell="A58" sqref="A58"/>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9.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549</v>
      </c>
      <c r="B1" s="89"/>
      <c r="C1" s="89"/>
      <c r="D1" s="89"/>
      <c r="E1" s="89"/>
      <c r="F1" s="89"/>
      <c r="G1" s="89"/>
      <c r="H1" s="89"/>
      <c r="I1" s="4"/>
      <c r="J1" s="4"/>
      <c r="K1" s="4"/>
      <c r="L1" s="4"/>
      <c r="M1" s="4"/>
      <c r="N1" s="4"/>
      <c r="O1" s="4"/>
      <c r="P1" s="4"/>
      <c r="Q1" s="4"/>
    </row>
    <row r="2" spans="1:17" s="2" customFormat="1" ht="27" customHeight="1" x14ac:dyDescent="0.2">
      <c r="A2" s="89" t="s">
        <v>550</v>
      </c>
      <c r="B2" s="89"/>
      <c r="C2" s="89"/>
      <c r="D2" s="89"/>
      <c r="E2" s="89"/>
      <c r="F2" s="89"/>
      <c r="G2" s="89"/>
      <c r="H2" s="89"/>
      <c r="I2" s="4"/>
      <c r="J2" s="4"/>
      <c r="K2" s="4"/>
      <c r="L2" s="4"/>
      <c r="M2" s="4"/>
      <c r="N2" s="4"/>
      <c r="O2" s="4"/>
      <c r="P2" s="4"/>
      <c r="Q2" s="4"/>
    </row>
    <row r="3" spans="1:17" s="3" customFormat="1" ht="51" customHeight="1" x14ac:dyDescent="0.2">
      <c r="A3" s="90" t="s">
        <v>479</v>
      </c>
      <c r="B3" s="90"/>
      <c r="C3" s="90"/>
      <c r="D3" s="90"/>
      <c r="E3" s="90"/>
      <c r="F3" s="90"/>
      <c r="G3" s="90"/>
      <c r="H3" s="90"/>
      <c r="I3" s="14"/>
      <c r="J3" s="14"/>
      <c r="K3" s="14"/>
      <c r="L3" s="14"/>
      <c r="M3" s="14"/>
      <c r="N3" s="14"/>
      <c r="O3" s="5"/>
      <c r="P3" s="5"/>
      <c r="Q3" s="5"/>
    </row>
    <row r="5" spans="1:17" s="16" customFormat="1" ht="38.25" x14ac:dyDescent="0.2">
      <c r="A5" s="19" t="s">
        <v>119</v>
      </c>
      <c r="B5" s="19" t="s">
        <v>849</v>
      </c>
      <c r="C5" s="19" t="s">
        <v>0</v>
      </c>
      <c r="D5" s="19" t="s">
        <v>1</v>
      </c>
      <c r="E5" s="20" t="s">
        <v>90</v>
      </c>
      <c r="F5" s="20" t="s">
        <v>96</v>
      </c>
      <c r="G5" s="20" t="s">
        <v>94</v>
      </c>
      <c r="H5" s="21" t="s">
        <v>480</v>
      </c>
    </row>
    <row r="6" spans="1:17" s="17" customFormat="1" x14ac:dyDescent="0.2">
      <c r="A6" s="22" t="s">
        <v>482</v>
      </c>
      <c r="B6" s="22" t="s">
        <v>483</v>
      </c>
      <c r="C6" s="22" t="s">
        <v>484</v>
      </c>
      <c r="D6" s="22" t="s">
        <v>485</v>
      </c>
      <c r="E6" s="23" t="s">
        <v>486</v>
      </c>
      <c r="F6" s="23" t="s">
        <v>487</v>
      </c>
      <c r="G6" s="23" t="s">
        <v>488</v>
      </c>
      <c r="H6" s="24" t="s">
        <v>848</v>
      </c>
    </row>
    <row r="7" spans="1:17" s="29" customFormat="1" ht="33" customHeight="1" x14ac:dyDescent="0.2">
      <c r="A7" s="27" t="s">
        <v>98</v>
      </c>
      <c r="B7" s="28" t="s">
        <v>120</v>
      </c>
      <c r="C7" s="95" t="s">
        <v>613</v>
      </c>
      <c r="D7" s="95"/>
      <c r="E7" s="95"/>
      <c r="F7" s="95"/>
      <c r="G7" s="95"/>
      <c r="H7" s="95">
        <f>ROUND(E7*G7,2)</f>
        <v>0</v>
      </c>
    </row>
    <row r="8" spans="1:17" s="16" customFormat="1" ht="36" customHeight="1" x14ac:dyDescent="0.2">
      <c r="A8" s="30" t="s">
        <v>8</v>
      </c>
      <c r="B8" s="49" t="s">
        <v>552</v>
      </c>
      <c r="C8" s="50" t="s">
        <v>583</v>
      </c>
      <c r="D8" s="50" t="s">
        <v>93</v>
      </c>
      <c r="E8" s="51">
        <v>0.18</v>
      </c>
      <c r="F8" s="32">
        <v>1</v>
      </c>
      <c r="G8" s="32"/>
      <c r="H8" s="25">
        <f t="shared" ref="H8:H49" si="0">ROUND(E8*G8,2)</f>
        <v>0</v>
      </c>
    </row>
    <row r="9" spans="1:17" s="16" customFormat="1" ht="33" customHeight="1" x14ac:dyDescent="0.2">
      <c r="A9" s="30" t="s">
        <v>9</v>
      </c>
      <c r="B9" s="49" t="s">
        <v>553</v>
      </c>
      <c r="C9" s="50" t="s">
        <v>584</v>
      </c>
      <c r="D9" s="50" t="s">
        <v>6</v>
      </c>
      <c r="E9" s="51">
        <v>334.82</v>
      </c>
      <c r="F9" s="32">
        <v>1</v>
      </c>
      <c r="G9" s="32"/>
      <c r="H9" s="25">
        <f t="shared" si="0"/>
        <v>0</v>
      </c>
    </row>
    <row r="10" spans="1:17" s="16" customFormat="1" ht="51" customHeight="1" x14ac:dyDescent="0.2">
      <c r="A10" s="30" t="s">
        <v>7</v>
      </c>
      <c r="B10" s="49" t="s">
        <v>554</v>
      </c>
      <c r="C10" s="52" t="s">
        <v>614</v>
      </c>
      <c r="D10" s="50" t="s">
        <v>6</v>
      </c>
      <c r="E10" s="51">
        <v>334.82</v>
      </c>
      <c r="F10" s="32">
        <v>4</v>
      </c>
      <c r="G10" s="32"/>
      <c r="H10" s="25">
        <f t="shared" si="0"/>
        <v>0</v>
      </c>
    </row>
    <row r="11" spans="1:17" s="16" customFormat="1" ht="51" customHeight="1" x14ac:dyDescent="0.2">
      <c r="A11" s="30" t="s">
        <v>99</v>
      </c>
      <c r="B11" s="49" t="s">
        <v>555</v>
      </c>
      <c r="C11" s="50" t="s">
        <v>585</v>
      </c>
      <c r="D11" s="50" t="s">
        <v>6</v>
      </c>
      <c r="E11" s="51">
        <v>37.200000000000003</v>
      </c>
      <c r="F11" s="32">
        <v>1</v>
      </c>
      <c r="G11" s="32"/>
      <c r="H11" s="25">
        <f t="shared" si="0"/>
        <v>0</v>
      </c>
    </row>
    <row r="12" spans="1:17" s="16" customFormat="1" ht="45" customHeight="1" x14ac:dyDescent="0.2">
      <c r="A12" s="30" t="s">
        <v>100</v>
      </c>
      <c r="B12" s="49" t="s">
        <v>556</v>
      </c>
      <c r="C12" s="50" t="s">
        <v>586</v>
      </c>
      <c r="D12" s="50" t="s">
        <v>116</v>
      </c>
      <c r="E12" s="51">
        <v>779.52</v>
      </c>
      <c r="F12" s="32">
        <v>1</v>
      </c>
      <c r="G12" s="32"/>
      <c r="H12" s="25">
        <f t="shared" si="0"/>
        <v>0</v>
      </c>
    </row>
    <row r="13" spans="1:17" s="16" customFormat="1" ht="56.25" customHeight="1" x14ac:dyDescent="0.2">
      <c r="A13" s="30" t="s">
        <v>101</v>
      </c>
      <c r="B13" s="49" t="s">
        <v>557</v>
      </c>
      <c r="C13" s="50" t="s">
        <v>587</v>
      </c>
      <c r="D13" s="50" t="s">
        <v>6</v>
      </c>
      <c r="E13" s="51">
        <v>233.81</v>
      </c>
      <c r="F13" s="32">
        <v>1</v>
      </c>
      <c r="G13" s="32"/>
      <c r="H13" s="25">
        <f t="shared" si="0"/>
        <v>0</v>
      </c>
    </row>
    <row r="14" spans="1:17" s="16" customFormat="1" ht="24" customHeight="1" x14ac:dyDescent="0.2">
      <c r="A14" s="30" t="s">
        <v>133</v>
      </c>
      <c r="B14" s="49" t="s">
        <v>558</v>
      </c>
      <c r="C14" s="50" t="s">
        <v>588</v>
      </c>
      <c r="D14" s="50" t="s">
        <v>6</v>
      </c>
      <c r="E14" s="51">
        <v>19.45</v>
      </c>
      <c r="F14" s="32">
        <v>1</v>
      </c>
      <c r="G14" s="32"/>
      <c r="H14" s="25">
        <f t="shared" si="0"/>
        <v>0</v>
      </c>
    </row>
    <row r="15" spans="1:17" s="16" customFormat="1" ht="26.25" customHeight="1" x14ac:dyDescent="0.2">
      <c r="A15" s="30" t="s">
        <v>136</v>
      </c>
      <c r="B15" s="49" t="s">
        <v>559</v>
      </c>
      <c r="C15" s="50" t="s">
        <v>589</v>
      </c>
      <c r="D15" s="50" t="s">
        <v>6</v>
      </c>
      <c r="E15" s="51">
        <v>253.26</v>
      </c>
      <c r="F15" s="32">
        <v>1</v>
      </c>
      <c r="G15" s="32"/>
      <c r="H15" s="25">
        <f t="shared" si="0"/>
        <v>0</v>
      </c>
    </row>
    <row r="16" spans="1:17" s="48" customFormat="1" x14ac:dyDescent="0.2">
      <c r="A16" s="103" t="s">
        <v>489</v>
      </c>
      <c r="B16" s="103"/>
      <c r="C16" s="103"/>
      <c r="D16" s="103"/>
      <c r="E16" s="103"/>
      <c r="F16" s="103"/>
      <c r="G16" s="103"/>
      <c r="H16" s="47">
        <f>SUM(H8:H15)</f>
        <v>0</v>
      </c>
    </row>
    <row r="17" spans="1:8" s="29" customFormat="1" ht="33" customHeight="1" x14ac:dyDescent="0.2">
      <c r="A17" s="27" t="s">
        <v>102</v>
      </c>
      <c r="B17" s="28" t="s">
        <v>120</v>
      </c>
      <c r="C17" s="95" t="s">
        <v>615</v>
      </c>
      <c r="D17" s="95"/>
      <c r="E17" s="95"/>
      <c r="F17" s="95">
        <v>1</v>
      </c>
      <c r="G17" s="95"/>
      <c r="H17" s="95">
        <f t="shared" si="0"/>
        <v>0</v>
      </c>
    </row>
    <row r="18" spans="1:8" s="16" customFormat="1" ht="25.5" customHeight="1" x14ac:dyDescent="0.2">
      <c r="A18" s="30" t="s">
        <v>10</v>
      </c>
      <c r="B18" s="53" t="s">
        <v>551</v>
      </c>
      <c r="C18" s="50" t="s">
        <v>590</v>
      </c>
      <c r="D18" s="50" t="s">
        <v>3</v>
      </c>
      <c r="E18" s="51">
        <v>125</v>
      </c>
      <c r="F18" s="32">
        <v>1</v>
      </c>
      <c r="G18" s="32"/>
      <c r="H18" s="25">
        <f t="shared" si="0"/>
        <v>0</v>
      </c>
    </row>
    <row r="19" spans="1:8" s="16" customFormat="1" ht="24" customHeight="1" x14ac:dyDescent="0.2">
      <c r="A19" s="30" t="s">
        <v>11</v>
      </c>
      <c r="B19" s="49" t="s">
        <v>560</v>
      </c>
      <c r="C19" s="50" t="s">
        <v>591</v>
      </c>
      <c r="D19" s="50" t="s">
        <v>116</v>
      </c>
      <c r="E19" s="51">
        <v>150.28</v>
      </c>
      <c r="F19" s="32">
        <v>1</v>
      </c>
      <c r="G19" s="32"/>
      <c r="H19" s="25">
        <f t="shared" si="0"/>
        <v>0</v>
      </c>
    </row>
    <row r="20" spans="1:8" s="16" customFormat="1" ht="38.1" customHeight="1" x14ac:dyDescent="0.2">
      <c r="A20" s="30" t="s">
        <v>12</v>
      </c>
      <c r="B20" s="49" t="s">
        <v>561</v>
      </c>
      <c r="C20" s="52" t="s">
        <v>616</v>
      </c>
      <c r="D20" s="50" t="s">
        <v>116</v>
      </c>
      <c r="E20" s="51">
        <v>150.28</v>
      </c>
      <c r="F20" s="32">
        <v>4</v>
      </c>
      <c r="G20" s="32"/>
      <c r="H20" s="25">
        <f t="shared" si="0"/>
        <v>0</v>
      </c>
    </row>
    <row r="21" spans="1:8" s="16" customFormat="1" ht="33" customHeight="1" x14ac:dyDescent="0.2">
      <c r="A21" s="30" t="s">
        <v>13</v>
      </c>
      <c r="B21" s="49" t="s">
        <v>562</v>
      </c>
      <c r="C21" s="50" t="s">
        <v>592</v>
      </c>
      <c r="D21" s="50" t="s">
        <v>116</v>
      </c>
      <c r="E21" s="51">
        <v>150.28</v>
      </c>
      <c r="F21" s="32">
        <v>1</v>
      </c>
      <c r="G21" s="32"/>
      <c r="H21" s="25">
        <f t="shared" si="0"/>
        <v>0</v>
      </c>
    </row>
    <row r="22" spans="1:8" s="16" customFormat="1" ht="33" customHeight="1" x14ac:dyDescent="0.2">
      <c r="A22" s="30" t="s">
        <v>14</v>
      </c>
      <c r="B22" s="49" t="s">
        <v>563</v>
      </c>
      <c r="C22" s="52" t="s">
        <v>617</v>
      </c>
      <c r="D22" s="50" t="s">
        <v>116</v>
      </c>
      <c r="E22" s="51">
        <v>150.28</v>
      </c>
      <c r="F22" s="32">
        <v>25</v>
      </c>
      <c r="G22" s="32"/>
      <c r="H22" s="25">
        <f t="shared" si="0"/>
        <v>0</v>
      </c>
    </row>
    <row r="23" spans="1:8" s="16" customFormat="1" ht="33" customHeight="1" x14ac:dyDescent="0.2">
      <c r="A23" s="30" t="s">
        <v>15</v>
      </c>
      <c r="B23" s="49" t="s">
        <v>564</v>
      </c>
      <c r="C23" s="50" t="s">
        <v>593</v>
      </c>
      <c r="D23" s="50" t="s">
        <v>116</v>
      </c>
      <c r="E23" s="51">
        <v>7.85</v>
      </c>
      <c r="F23" s="32">
        <v>1</v>
      </c>
      <c r="G23" s="32"/>
      <c r="H23" s="25">
        <f t="shared" si="0"/>
        <v>0</v>
      </c>
    </row>
    <row r="24" spans="1:8" s="16" customFormat="1" ht="23.1" customHeight="1" x14ac:dyDescent="0.2">
      <c r="A24" s="30" t="s">
        <v>16</v>
      </c>
      <c r="B24" s="49" t="s">
        <v>565</v>
      </c>
      <c r="C24" s="52" t="s">
        <v>618</v>
      </c>
      <c r="D24" s="50" t="s">
        <v>6</v>
      </c>
      <c r="E24" s="51">
        <v>0.2</v>
      </c>
      <c r="F24" s="32">
        <v>1</v>
      </c>
      <c r="G24" s="32"/>
      <c r="H24" s="25">
        <f t="shared" si="0"/>
        <v>0</v>
      </c>
    </row>
    <row r="25" spans="1:8" s="16" customFormat="1" ht="23.1" customHeight="1" x14ac:dyDescent="0.2">
      <c r="A25" s="30" t="s">
        <v>17</v>
      </c>
      <c r="B25" s="49" t="s">
        <v>566</v>
      </c>
      <c r="C25" s="50" t="s">
        <v>594</v>
      </c>
      <c r="D25" s="50" t="s">
        <v>116</v>
      </c>
      <c r="E25" s="51">
        <v>16.32</v>
      </c>
      <c r="F25" s="32">
        <v>1</v>
      </c>
      <c r="G25" s="32"/>
      <c r="H25" s="25">
        <f t="shared" si="0"/>
        <v>0</v>
      </c>
    </row>
    <row r="26" spans="1:8" s="16" customFormat="1" ht="23.1" customHeight="1" x14ac:dyDescent="0.2">
      <c r="A26" s="30" t="s">
        <v>18</v>
      </c>
      <c r="B26" s="49" t="s">
        <v>567</v>
      </c>
      <c r="C26" s="50" t="s">
        <v>595</v>
      </c>
      <c r="D26" s="50" t="s">
        <v>3</v>
      </c>
      <c r="E26" s="51">
        <v>6.5</v>
      </c>
      <c r="F26" s="32">
        <v>1</v>
      </c>
      <c r="G26" s="32"/>
      <c r="H26" s="25">
        <f t="shared" si="0"/>
        <v>0</v>
      </c>
    </row>
    <row r="27" spans="1:8" s="16" customFormat="1" ht="38.1" customHeight="1" x14ac:dyDescent="0.2">
      <c r="A27" s="30" t="s">
        <v>19</v>
      </c>
      <c r="B27" s="53" t="s">
        <v>551</v>
      </c>
      <c r="C27" s="50" t="s">
        <v>596</v>
      </c>
      <c r="D27" s="50" t="s">
        <v>3</v>
      </c>
      <c r="E27" s="51">
        <v>9</v>
      </c>
      <c r="F27" s="32">
        <v>1</v>
      </c>
      <c r="G27" s="32"/>
      <c r="H27" s="25">
        <f t="shared" si="0"/>
        <v>0</v>
      </c>
    </row>
    <row r="28" spans="1:8" s="16" customFormat="1" ht="21.75" customHeight="1" x14ac:dyDescent="0.2">
      <c r="A28" s="30" t="s">
        <v>20</v>
      </c>
      <c r="B28" s="49" t="s">
        <v>568</v>
      </c>
      <c r="C28" s="50" t="s">
        <v>597</v>
      </c>
      <c r="D28" s="50" t="s">
        <v>116</v>
      </c>
      <c r="E28" s="51">
        <v>29.88</v>
      </c>
      <c r="F28" s="32">
        <v>1</v>
      </c>
      <c r="G28" s="32"/>
      <c r="H28" s="25">
        <f t="shared" si="0"/>
        <v>0</v>
      </c>
    </row>
    <row r="29" spans="1:8" s="16" customFormat="1" ht="23.25" customHeight="1" x14ac:dyDescent="0.2">
      <c r="A29" s="30" t="s">
        <v>21</v>
      </c>
      <c r="B29" s="49" t="s">
        <v>569</v>
      </c>
      <c r="C29" s="52" t="s">
        <v>619</v>
      </c>
      <c r="D29" s="50" t="s">
        <v>116</v>
      </c>
      <c r="E29" s="51">
        <v>29.88</v>
      </c>
      <c r="F29" s="32">
        <v>5</v>
      </c>
      <c r="G29" s="32"/>
      <c r="H29" s="25">
        <f t="shared" si="0"/>
        <v>0</v>
      </c>
    </row>
    <row r="30" spans="1:8" s="48" customFormat="1" x14ac:dyDescent="0.2">
      <c r="A30" s="103" t="s">
        <v>489</v>
      </c>
      <c r="B30" s="103"/>
      <c r="C30" s="103"/>
      <c r="D30" s="103"/>
      <c r="E30" s="103"/>
      <c r="F30" s="103"/>
      <c r="G30" s="103"/>
      <c r="H30" s="47">
        <f>SUM(H18:H29)</f>
        <v>0</v>
      </c>
    </row>
    <row r="31" spans="1:8" s="29" customFormat="1" ht="33" customHeight="1" x14ac:dyDescent="0.2">
      <c r="A31" s="27" t="s">
        <v>103</v>
      </c>
      <c r="B31" s="28" t="s">
        <v>120</v>
      </c>
      <c r="C31" s="95" t="s">
        <v>620</v>
      </c>
      <c r="D31" s="95"/>
      <c r="E31" s="95"/>
      <c r="F31" s="95">
        <v>1</v>
      </c>
      <c r="G31" s="95"/>
      <c r="H31" s="95">
        <f t="shared" si="0"/>
        <v>0</v>
      </c>
    </row>
    <row r="32" spans="1:8" s="16" customFormat="1" ht="23.1" customHeight="1" x14ac:dyDescent="0.2">
      <c r="A32" s="30" t="s">
        <v>22</v>
      </c>
      <c r="B32" s="49" t="s">
        <v>570</v>
      </c>
      <c r="C32" s="50" t="s">
        <v>598</v>
      </c>
      <c r="D32" s="50" t="s">
        <v>6</v>
      </c>
      <c r="E32" s="51">
        <v>34.96</v>
      </c>
      <c r="F32" s="32">
        <v>1</v>
      </c>
      <c r="G32" s="32"/>
      <c r="H32" s="25">
        <f t="shared" si="0"/>
        <v>0</v>
      </c>
    </row>
    <row r="33" spans="1:8" s="16" customFormat="1" ht="33" customHeight="1" x14ac:dyDescent="0.2">
      <c r="A33" s="30" t="s">
        <v>23</v>
      </c>
      <c r="B33" s="49" t="s">
        <v>571</v>
      </c>
      <c r="C33" s="50" t="s">
        <v>599</v>
      </c>
      <c r="D33" s="50" t="s">
        <v>3</v>
      </c>
      <c r="E33" s="51">
        <v>44</v>
      </c>
      <c r="F33" s="32">
        <v>1</v>
      </c>
      <c r="G33" s="32"/>
      <c r="H33" s="25">
        <f t="shared" si="0"/>
        <v>0</v>
      </c>
    </row>
    <row r="34" spans="1:8" s="16" customFormat="1" ht="33" customHeight="1" x14ac:dyDescent="0.2">
      <c r="A34" s="30" t="s">
        <v>24</v>
      </c>
      <c r="B34" s="49" t="s">
        <v>572</v>
      </c>
      <c r="C34" s="50" t="s">
        <v>600</v>
      </c>
      <c r="D34" s="50" t="s">
        <v>3</v>
      </c>
      <c r="E34" s="51">
        <v>133</v>
      </c>
      <c r="F34" s="32">
        <v>1</v>
      </c>
      <c r="G34" s="32"/>
      <c r="H34" s="25">
        <f t="shared" si="0"/>
        <v>0</v>
      </c>
    </row>
    <row r="35" spans="1:8" s="17" customFormat="1" ht="23.1" customHeight="1" x14ac:dyDescent="0.2">
      <c r="A35" s="30" t="s">
        <v>25</v>
      </c>
      <c r="B35" s="49" t="s">
        <v>573</v>
      </c>
      <c r="C35" s="50" t="s">
        <v>601</v>
      </c>
      <c r="D35" s="50" t="s">
        <v>6</v>
      </c>
      <c r="E35" s="51">
        <v>65.05</v>
      </c>
      <c r="F35" s="32">
        <v>1</v>
      </c>
      <c r="G35" s="32"/>
      <c r="H35" s="25">
        <f t="shared" si="0"/>
        <v>0</v>
      </c>
    </row>
    <row r="36" spans="1:8" s="29" customFormat="1" ht="33" customHeight="1" x14ac:dyDescent="0.2">
      <c r="A36" s="30" t="s">
        <v>26</v>
      </c>
      <c r="B36" s="49" t="s">
        <v>574</v>
      </c>
      <c r="C36" s="50" t="s">
        <v>602</v>
      </c>
      <c r="D36" s="50" t="s">
        <v>4</v>
      </c>
      <c r="E36" s="51">
        <v>1</v>
      </c>
      <c r="F36" s="32">
        <v>1</v>
      </c>
      <c r="G36" s="32"/>
      <c r="H36" s="25">
        <f t="shared" si="0"/>
        <v>0</v>
      </c>
    </row>
    <row r="37" spans="1:8" s="16" customFormat="1" ht="33" customHeight="1" x14ac:dyDescent="0.2">
      <c r="A37" s="30" t="s">
        <v>27</v>
      </c>
      <c r="B37" s="49" t="s">
        <v>575</v>
      </c>
      <c r="C37" s="50" t="s">
        <v>603</v>
      </c>
      <c r="D37" s="50" t="s">
        <v>4</v>
      </c>
      <c r="E37" s="51">
        <v>2</v>
      </c>
      <c r="F37" s="32">
        <v>1</v>
      </c>
      <c r="G37" s="32"/>
      <c r="H37" s="25">
        <f t="shared" si="0"/>
        <v>0</v>
      </c>
    </row>
    <row r="38" spans="1:8" s="16" customFormat="1" ht="24" customHeight="1" x14ac:dyDescent="0.2">
      <c r="A38" s="30" t="s">
        <v>624</v>
      </c>
      <c r="B38" s="49" t="s">
        <v>576</v>
      </c>
      <c r="C38" s="50" t="s">
        <v>604</v>
      </c>
      <c r="D38" s="50" t="s">
        <v>4</v>
      </c>
      <c r="E38" s="51">
        <v>3</v>
      </c>
      <c r="F38" s="32">
        <v>1</v>
      </c>
      <c r="G38" s="32"/>
      <c r="H38" s="25">
        <f t="shared" si="0"/>
        <v>0</v>
      </c>
    </row>
    <row r="39" spans="1:8" s="16" customFormat="1" ht="23.1" customHeight="1" x14ac:dyDescent="0.2">
      <c r="A39" s="30" t="s">
        <v>625</v>
      </c>
      <c r="B39" s="49" t="s">
        <v>576</v>
      </c>
      <c r="C39" s="50" t="s">
        <v>605</v>
      </c>
      <c r="D39" s="50" t="s">
        <v>4</v>
      </c>
      <c r="E39" s="51">
        <v>7</v>
      </c>
      <c r="F39" s="32">
        <v>1</v>
      </c>
      <c r="G39" s="32"/>
      <c r="H39" s="25">
        <f t="shared" si="0"/>
        <v>0</v>
      </c>
    </row>
    <row r="40" spans="1:8" s="16" customFormat="1" ht="23.1" customHeight="1" x14ac:dyDescent="0.2">
      <c r="A40" s="30" t="s">
        <v>626</v>
      </c>
      <c r="B40" s="49" t="s">
        <v>577</v>
      </c>
      <c r="C40" s="50" t="s">
        <v>606</v>
      </c>
      <c r="D40" s="50" t="s">
        <v>3</v>
      </c>
      <c r="E40" s="51">
        <v>18</v>
      </c>
      <c r="F40" s="32">
        <v>1</v>
      </c>
      <c r="G40" s="32"/>
      <c r="H40" s="25">
        <f t="shared" si="0"/>
        <v>0</v>
      </c>
    </row>
    <row r="41" spans="1:8" s="16" customFormat="1" ht="14.1" customHeight="1" x14ac:dyDescent="0.2">
      <c r="A41" s="30" t="s">
        <v>627</v>
      </c>
      <c r="B41" s="53" t="s">
        <v>551</v>
      </c>
      <c r="C41" s="50" t="s">
        <v>607</v>
      </c>
      <c r="D41" s="50" t="s">
        <v>3</v>
      </c>
      <c r="E41" s="51">
        <v>29.5</v>
      </c>
      <c r="F41" s="32">
        <v>1</v>
      </c>
      <c r="G41" s="32"/>
      <c r="H41" s="25">
        <f t="shared" si="0"/>
        <v>0</v>
      </c>
    </row>
    <row r="42" spans="1:8" s="16" customFormat="1" ht="29.25" customHeight="1" x14ac:dyDescent="0.2">
      <c r="A42" s="30" t="s">
        <v>628</v>
      </c>
      <c r="B42" s="49" t="s">
        <v>578</v>
      </c>
      <c r="C42" s="50" t="s">
        <v>608</v>
      </c>
      <c r="D42" s="50" t="s">
        <v>623</v>
      </c>
      <c r="E42" s="51">
        <v>1</v>
      </c>
      <c r="F42" s="32">
        <v>1</v>
      </c>
      <c r="G42" s="32"/>
      <c r="H42" s="25">
        <f t="shared" si="0"/>
        <v>0</v>
      </c>
    </row>
    <row r="43" spans="1:8" s="17" customFormat="1" ht="30" customHeight="1" x14ac:dyDescent="0.2">
      <c r="A43" s="30" t="s">
        <v>629</v>
      </c>
      <c r="B43" s="53" t="s">
        <v>551</v>
      </c>
      <c r="C43" s="50" t="s">
        <v>609</v>
      </c>
      <c r="D43" s="50" t="s">
        <v>93</v>
      </c>
      <c r="E43" s="51">
        <v>0.18</v>
      </c>
      <c r="F43" s="32">
        <v>1</v>
      </c>
      <c r="G43" s="32"/>
      <c r="H43" s="25">
        <f t="shared" si="0"/>
        <v>0</v>
      </c>
    </row>
    <row r="44" spans="1:8" s="48" customFormat="1" x14ac:dyDescent="0.2">
      <c r="A44" s="103" t="s">
        <v>489</v>
      </c>
      <c r="B44" s="103"/>
      <c r="C44" s="103"/>
      <c r="D44" s="103"/>
      <c r="E44" s="103"/>
      <c r="F44" s="103"/>
      <c r="G44" s="103"/>
      <c r="H44" s="47">
        <f>SUM(H32:H43)</f>
        <v>0</v>
      </c>
    </row>
    <row r="45" spans="1:8" s="29" customFormat="1" ht="33" customHeight="1" x14ac:dyDescent="0.2">
      <c r="A45" s="27" t="s">
        <v>218</v>
      </c>
      <c r="B45" s="28" t="s">
        <v>120</v>
      </c>
      <c r="C45" s="95" t="s">
        <v>621</v>
      </c>
      <c r="D45" s="95"/>
      <c r="E45" s="95"/>
      <c r="F45" s="95">
        <v>1</v>
      </c>
      <c r="G45" s="95"/>
      <c r="H45" s="95">
        <f t="shared" si="0"/>
        <v>0</v>
      </c>
    </row>
    <row r="46" spans="1:8" s="16" customFormat="1" ht="30" customHeight="1" x14ac:dyDescent="0.2">
      <c r="A46" s="30" t="s">
        <v>28</v>
      </c>
      <c r="B46" s="49" t="s">
        <v>579</v>
      </c>
      <c r="C46" s="50" t="s">
        <v>610</v>
      </c>
      <c r="D46" s="50" t="s">
        <v>116</v>
      </c>
      <c r="E46" s="51">
        <v>1</v>
      </c>
      <c r="F46" s="32">
        <v>1</v>
      </c>
      <c r="G46" s="32"/>
      <c r="H46" s="25">
        <f t="shared" si="0"/>
        <v>0</v>
      </c>
    </row>
    <row r="47" spans="1:8" s="16" customFormat="1" ht="33" customHeight="1" x14ac:dyDescent="0.2">
      <c r="A47" s="30" t="s">
        <v>30</v>
      </c>
      <c r="B47" s="49" t="s">
        <v>580</v>
      </c>
      <c r="C47" s="50" t="s">
        <v>611</v>
      </c>
      <c r="D47" s="50" t="s">
        <v>116</v>
      </c>
      <c r="E47" s="51">
        <v>13.2</v>
      </c>
      <c r="F47" s="32">
        <v>1</v>
      </c>
      <c r="G47" s="32"/>
      <c r="H47" s="25">
        <f t="shared" si="0"/>
        <v>0</v>
      </c>
    </row>
    <row r="48" spans="1:8" s="16" customFormat="1" ht="50.25" customHeight="1" x14ac:dyDescent="0.2">
      <c r="A48" s="30" t="s">
        <v>31</v>
      </c>
      <c r="B48" s="49" t="s">
        <v>581</v>
      </c>
      <c r="C48" s="52" t="s">
        <v>622</v>
      </c>
      <c r="D48" s="50" t="s">
        <v>116</v>
      </c>
      <c r="E48" s="51">
        <v>13.2</v>
      </c>
      <c r="F48" s="32">
        <v>5</v>
      </c>
      <c r="G48" s="32"/>
      <c r="H48" s="25">
        <f t="shared" si="0"/>
        <v>0</v>
      </c>
    </row>
    <row r="49" spans="1:8" s="16" customFormat="1" ht="21" x14ac:dyDescent="0.2">
      <c r="A49" s="30" t="s">
        <v>32</v>
      </c>
      <c r="B49" s="49" t="s">
        <v>582</v>
      </c>
      <c r="C49" s="50" t="s">
        <v>612</v>
      </c>
      <c r="D49" s="50" t="s">
        <v>116</v>
      </c>
      <c r="E49" s="51">
        <v>13.2</v>
      </c>
      <c r="F49" s="32">
        <v>1</v>
      </c>
      <c r="G49" s="32"/>
      <c r="H49" s="25">
        <f t="shared" si="0"/>
        <v>0</v>
      </c>
    </row>
    <row r="50" spans="1:8" s="48" customFormat="1" x14ac:dyDescent="0.2">
      <c r="A50" s="103" t="s">
        <v>489</v>
      </c>
      <c r="B50" s="103"/>
      <c r="C50" s="103"/>
      <c r="D50" s="103"/>
      <c r="E50" s="103"/>
      <c r="F50" s="103"/>
      <c r="G50" s="103"/>
      <c r="H50" s="47">
        <f>SUM(H46:H49)</f>
        <v>0</v>
      </c>
    </row>
    <row r="51" spans="1:8" s="16" customFormat="1" ht="31.5" customHeight="1" x14ac:dyDescent="0.2">
      <c r="A51" s="96" t="s">
        <v>631</v>
      </c>
      <c r="B51" s="96"/>
      <c r="C51" s="96"/>
      <c r="D51" s="96"/>
      <c r="E51" s="96"/>
      <c r="F51" s="96"/>
      <c r="G51" s="96"/>
      <c r="H51" s="33">
        <f>H50+H44+H30+H16</f>
        <v>0</v>
      </c>
    </row>
    <row r="52" spans="1:8" s="16" customFormat="1" ht="31.5" customHeight="1" x14ac:dyDescent="0.2">
      <c r="A52" s="96" t="s">
        <v>117</v>
      </c>
      <c r="B52" s="96"/>
      <c r="C52" s="96"/>
      <c r="D52" s="96"/>
      <c r="E52" s="96"/>
      <c r="F52" s="96"/>
      <c r="G52" s="96"/>
      <c r="H52" s="33">
        <f>H53-H51</f>
        <v>0</v>
      </c>
    </row>
    <row r="53" spans="1:8" s="16" customFormat="1" ht="31.5" customHeight="1" x14ac:dyDescent="0.2">
      <c r="A53" s="96" t="s">
        <v>630</v>
      </c>
      <c r="B53" s="96"/>
      <c r="C53" s="96"/>
      <c r="D53" s="96"/>
      <c r="E53" s="96"/>
      <c r="F53" s="96"/>
      <c r="G53" s="96"/>
      <c r="H53" s="33">
        <f>H51*1.23</f>
        <v>0</v>
      </c>
    </row>
    <row r="55" spans="1:8" x14ac:dyDescent="0.2">
      <c r="A55" s="93" t="s">
        <v>492</v>
      </c>
      <c r="B55" s="93"/>
      <c r="C55" s="93"/>
      <c r="D55" s="93"/>
      <c r="E55" s="93"/>
      <c r="F55" s="93"/>
      <c r="G55" s="93"/>
      <c r="H55" s="93"/>
    </row>
    <row r="57" spans="1:8" ht="81.75" customHeight="1" x14ac:dyDescent="0.2">
      <c r="A57" s="99" t="s">
        <v>850</v>
      </c>
      <c r="B57" s="100"/>
      <c r="C57" s="100"/>
      <c r="D57" s="100"/>
      <c r="E57" s="100"/>
      <c r="F57" s="100"/>
      <c r="G57" s="100"/>
      <c r="H57" s="100"/>
    </row>
    <row r="59" spans="1:8" ht="134.25" customHeight="1" x14ac:dyDescent="0.2">
      <c r="B59" s="97" t="s">
        <v>104</v>
      </c>
      <c r="C59" s="98"/>
      <c r="D59" s="98"/>
      <c r="E59" s="98"/>
      <c r="F59" s="98"/>
      <c r="G59" s="98"/>
      <c r="H59" s="98"/>
    </row>
    <row r="61" spans="1:8" ht="51" customHeight="1" x14ac:dyDescent="0.2">
      <c r="B61" s="92" t="s">
        <v>95</v>
      </c>
      <c r="C61" s="93"/>
    </row>
  </sheetData>
  <mergeCells count="18">
    <mergeCell ref="A50:G50"/>
    <mergeCell ref="A30:G30"/>
    <mergeCell ref="A44:G44"/>
    <mergeCell ref="A16:G16"/>
    <mergeCell ref="C45:H45"/>
    <mergeCell ref="B61:C61"/>
    <mergeCell ref="A51:G51"/>
    <mergeCell ref="A52:G52"/>
    <mergeCell ref="A53:G53"/>
    <mergeCell ref="A55:H55"/>
    <mergeCell ref="A57:H57"/>
    <mergeCell ref="B59:H59"/>
    <mergeCell ref="C31:H31"/>
    <mergeCell ref="C17:H17"/>
    <mergeCell ref="A1:H1"/>
    <mergeCell ref="A2:H2"/>
    <mergeCell ref="A3:H3"/>
    <mergeCell ref="C7:H7"/>
  </mergeCells>
  <phoneticPr fontId="14" type="noConversion"/>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7BFD-E1E7-450D-87F8-B538C167B261}">
  <dimension ref="A1:Q102"/>
  <sheetViews>
    <sheetView view="pageBreakPreview" zoomScale="115" zoomScaleNormal="100" zoomScaleSheetLayoutView="115" workbookViewId="0">
      <pane ySplit="6" topLeftCell="A7" activePane="bottomLeft" state="frozen"/>
      <selection pane="bottomLeft" activeCell="A99" sqref="A99"/>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12.664062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799</v>
      </c>
      <c r="B1" s="89"/>
      <c r="C1" s="89"/>
      <c r="D1" s="89"/>
      <c r="E1" s="89"/>
      <c r="F1" s="89"/>
      <c r="G1" s="89"/>
      <c r="H1" s="89"/>
      <c r="I1" s="4"/>
      <c r="J1" s="4"/>
      <c r="K1" s="4"/>
      <c r="L1" s="4"/>
      <c r="M1" s="4"/>
      <c r="N1" s="4"/>
      <c r="O1" s="4"/>
      <c r="P1" s="4"/>
      <c r="Q1" s="4"/>
    </row>
    <row r="2" spans="1:17" s="2" customFormat="1" ht="27" customHeight="1" x14ac:dyDescent="0.2">
      <c r="A2" s="89" t="s">
        <v>632</v>
      </c>
      <c r="B2" s="89"/>
      <c r="C2" s="89"/>
      <c r="D2" s="89"/>
      <c r="E2" s="89"/>
      <c r="F2" s="89"/>
      <c r="G2" s="89"/>
      <c r="H2" s="89"/>
      <c r="I2" s="4"/>
      <c r="J2" s="4"/>
      <c r="K2" s="4"/>
      <c r="L2" s="4"/>
      <c r="M2" s="4"/>
      <c r="N2" s="4"/>
      <c r="O2" s="4"/>
      <c r="P2" s="4"/>
      <c r="Q2" s="4"/>
    </row>
    <row r="3" spans="1:17" s="3" customFormat="1" ht="51" customHeight="1" x14ac:dyDescent="0.2">
      <c r="A3" s="90" t="s">
        <v>479</v>
      </c>
      <c r="B3" s="90"/>
      <c r="C3" s="90"/>
      <c r="D3" s="90"/>
      <c r="E3" s="90"/>
      <c r="F3" s="90"/>
      <c r="G3" s="90"/>
      <c r="H3" s="90"/>
      <c r="I3" s="14"/>
      <c r="J3" s="14"/>
      <c r="K3" s="14"/>
      <c r="L3" s="14"/>
      <c r="M3" s="14"/>
      <c r="N3" s="14"/>
      <c r="O3" s="5"/>
      <c r="P3" s="5"/>
      <c r="Q3" s="5"/>
    </row>
    <row r="5" spans="1:17" s="16" customFormat="1" ht="38.25" x14ac:dyDescent="0.2">
      <c r="A5" s="19" t="s">
        <v>119</v>
      </c>
      <c r="B5" s="19" t="s">
        <v>849</v>
      </c>
      <c r="C5" s="19" t="s">
        <v>0</v>
      </c>
      <c r="D5" s="19" t="s">
        <v>1</v>
      </c>
      <c r="E5" s="20" t="s">
        <v>90</v>
      </c>
      <c r="F5" s="20" t="s">
        <v>96</v>
      </c>
      <c r="G5" s="20" t="s">
        <v>94</v>
      </c>
      <c r="H5" s="21" t="s">
        <v>480</v>
      </c>
    </row>
    <row r="6" spans="1:17" s="17" customFormat="1" x14ac:dyDescent="0.2">
      <c r="A6" s="22" t="s">
        <v>482</v>
      </c>
      <c r="B6" s="22" t="s">
        <v>483</v>
      </c>
      <c r="C6" s="22" t="s">
        <v>484</v>
      </c>
      <c r="D6" s="22" t="s">
        <v>485</v>
      </c>
      <c r="E6" s="23" t="s">
        <v>486</v>
      </c>
      <c r="F6" s="23" t="s">
        <v>487</v>
      </c>
      <c r="G6" s="23" t="s">
        <v>488</v>
      </c>
      <c r="H6" s="24" t="s">
        <v>848</v>
      </c>
    </row>
    <row r="7" spans="1:17" s="29" customFormat="1" ht="33" customHeight="1" x14ac:dyDescent="0.2">
      <c r="A7" s="27" t="s">
        <v>98</v>
      </c>
      <c r="B7" s="28" t="s">
        <v>120</v>
      </c>
      <c r="C7" s="104" t="s">
        <v>789</v>
      </c>
      <c r="D7" s="95"/>
      <c r="E7" s="95"/>
      <c r="F7" s="95"/>
      <c r="G7" s="95"/>
      <c r="H7" s="95">
        <f>ROUND(E7*G7,2)</f>
        <v>0</v>
      </c>
    </row>
    <row r="8" spans="1:17" s="16" customFormat="1" ht="36" customHeight="1" x14ac:dyDescent="0.2">
      <c r="A8" s="30" t="s">
        <v>8</v>
      </c>
      <c r="B8" s="52" t="s">
        <v>555</v>
      </c>
      <c r="C8" s="50" t="s">
        <v>675</v>
      </c>
      <c r="D8" s="50" t="s">
        <v>6</v>
      </c>
      <c r="E8" s="54">
        <v>679.3</v>
      </c>
      <c r="F8" s="32">
        <v>1</v>
      </c>
      <c r="G8" s="32"/>
      <c r="H8" s="25">
        <f t="shared" ref="H8:H68" si="0">ROUND(E8*G8,2)</f>
        <v>0</v>
      </c>
    </row>
    <row r="9" spans="1:17" s="16" customFormat="1" ht="33" customHeight="1" x14ac:dyDescent="0.2">
      <c r="A9" s="30" t="s">
        <v>9</v>
      </c>
      <c r="B9" s="52" t="s">
        <v>633</v>
      </c>
      <c r="C9" s="50" t="s">
        <v>676</v>
      </c>
      <c r="D9" s="50" t="s">
        <v>6</v>
      </c>
      <c r="E9" s="54">
        <v>1585.1</v>
      </c>
      <c r="F9" s="32">
        <v>1</v>
      </c>
      <c r="G9" s="32"/>
      <c r="H9" s="25">
        <f t="shared" si="0"/>
        <v>0</v>
      </c>
    </row>
    <row r="10" spans="1:17" s="16" customFormat="1" ht="51" customHeight="1" x14ac:dyDescent="0.2">
      <c r="A10" s="30" t="s">
        <v>7</v>
      </c>
      <c r="B10" s="52" t="s">
        <v>554</v>
      </c>
      <c r="C10" s="52" t="s">
        <v>748</v>
      </c>
      <c r="D10" s="50" t="s">
        <v>6</v>
      </c>
      <c r="E10" s="54">
        <v>1585.1</v>
      </c>
      <c r="F10" s="32">
        <v>4</v>
      </c>
      <c r="G10" s="32"/>
      <c r="H10" s="25">
        <f t="shared" si="0"/>
        <v>0</v>
      </c>
    </row>
    <row r="11" spans="1:17" s="16" customFormat="1" ht="40.5" customHeight="1" x14ac:dyDescent="0.2">
      <c r="A11" s="30" t="s">
        <v>99</v>
      </c>
      <c r="B11" s="52" t="s">
        <v>634</v>
      </c>
      <c r="C11" s="50" t="s">
        <v>677</v>
      </c>
      <c r="D11" s="50" t="s">
        <v>116</v>
      </c>
      <c r="E11" s="54">
        <v>4528.8</v>
      </c>
      <c r="F11" s="32">
        <v>1</v>
      </c>
      <c r="G11" s="32"/>
      <c r="H11" s="25">
        <f t="shared" si="0"/>
        <v>0</v>
      </c>
    </row>
    <row r="12" spans="1:17" s="16" customFormat="1" ht="30.75" customHeight="1" x14ac:dyDescent="0.2">
      <c r="A12" s="30" t="s">
        <v>100</v>
      </c>
      <c r="B12" s="52" t="s">
        <v>570</v>
      </c>
      <c r="C12" s="50" t="s">
        <v>678</v>
      </c>
      <c r="D12" s="50" t="s">
        <v>6</v>
      </c>
      <c r="E12" s="54">
        <v>188.7</v>
      </c>
      <c r="F12" s="32">
        <v>1</v>
      </c>
      <c r="G12" s="32"/>
      <c r="H12" s="25">
        <f t="shared" si="0"/>
        <v>0</v>
      </c>
    </row>
    <row r="13" spans="1:17" s="16" customFormat="1" ht="29.25" customHeight="1" x14ac:dyDescent="0.2">
      <c r="A13" s="30" t="s">
        <v>101</v>
      </c>
      <c r="B13" s="52" t="s">
        <v>635</v>
      </c>
      <c r="C13" s="50" t="s">
        <v>679</v>
      </c>
      <c r="D13" s="50" t="s">
        <v>3</v>
      </c>
      <c r="E13" s="54">
        <v>421</v>
      </c>
      <c r="F13" s="32">
        <v>1</v>
      </c>
      <c r="G13" s="32"/>
      <c r="H13" s="25">
        <f t="shared" si="0"/>
        <v>0</v>
      </c>
    </row>
    <row r="14" spans="1:17" s="16" customFormat="1" ht="24" customHeight="1" x14ac:dyDescent="0.2">
      <c r="A14" s="30" t="s">
        <v>133</v>
      </c>
      <c r="B14" s="52" t="s">
        <v>636</v>
      </c>
      <c r="C14" s="50" t="s">
        <v>680</v>
      </c>
      <c r="D14" s="50" t="s">
        <v>3</v>
      </c>
      <c r="E14" s="54">
        <v>268</v>
      </c>
      <c r="F14" s="32">
        <v>1</v>
      </c>
      <c r="G14" s="32"/>
      <c r="H14" s="25">
        <f t="shared" si="0"/>
        <v>0</v>
      </c>
    </row>
    <row r="15" spans="1:17" s="16" customFormat="1" ht="26.25" customHeight="1" x14ac:dyDescent="0.2">
      <c r="A15" s="30" t="s">
        <v>136</v>
      </c>
      <c r="B15" s="52" t="s">
        <v>637</v>
      </c>
      <c r="C15" s="50" t="s">
        <v>681</v>
      </c>
      <c r="D15" s="50" t="s">
        <v>3</v>
      </c>
      <c r="E15" s="54">
        <v>547</v>
      </c>
      <c r="F15" s="32">
        <v>1</v>
      </c>
      <c r="G15" s="32"/>
      <c r="H15" s="25">
        <f t="shared" si="0"/>
        <v>0</v>
      </c>
    </row>
    <row r="16" spans="1:17" ht="21" x14ac:dyDescent="0.2">
      <c r="A16" s="30" t="s">
        <v>138</v>
      </c>
      <c r="B16" s="52" t="s">
        <v>637</v>
      </c>
      <c r="C16" s="50" t="s">
        <v>682</v>
      </c>
      <c r="D16" s="50" t="s">
        <v>3</v>
      </c>
      <c r="E16" s="54">
        <v>2</v>
      </c>
      <c r="F16" s="32">
        <v>1</v>
      </c>
      <c r="G16" s="55"/>
      <c r="H16" s="25">
        <f t="shared" si="0"/>
        <v>0</v>
      </c>
    </row>
    <row r="17" spans="1:8" ht="21" x14ac:dyDescent="0.2">
      <c r="A17" s="30" t="s">
        <v>141</v>
      </c>
      <c r="B17" s="52" t="s">
        <v>637</v>
      </c>
      <c r="C17" s="50" t="s">
        <v>683</v>
      </c>
      <c r="D17" s="50" t="s">
        <v>3</v>
      </c>
      <c r="E17" s="54">
        <v>647.5</v>
      </c>
      <c r="F17" s="32">
        <v>1</v>
      </c>
      <c r="G17" s="55"/>
      <c r="H17" s="25">
        <f t="shared" si="0"/>
        <v>0</v>
      </c>
    </row>
    <row r="18" spans="1:8" x14ac:dyDescent="0.2">
      <c r="A18" s="30" t="s">
        <v>143</v>
      </c>
      <c r="B18" s="50" t="s">
        <v>551</v>
      </c>
      <c r="C18" s="50" t="s">
        <v>684</v>
      </c>
      <c r="D18" s="50" t="s">
        <v>3</v>
      </c>
      <c r="E18" s="54">
        <v>80.5</v>
      </c>
      <c r="F18" s="32">
        <v>1</v>
      </c>
      <c r="G18" s="55"/>
      <c r="H18" s="25">
        <f t="shared" si="0"/>
        <v>0</v>
      </c>
    </row>
    <row r="19" spans="1:8" ht="21" x14ac:dyDescent="0.2">
      <c r="A19" s="30" t="s">
        <v>145</v>
      </c>
      <c r="B19" s="52" t="s">
        <v>638</v>
      </c>
      <c r="C19" s="50" t="s">
        <v>685</v>
      </c>
      <c r="D19" s="50" t="s">
        <v>754</v>
      </c>
      <c r="E19" s="54">
        <v>45</v>
      </c>
      <c r="F19" s="32">
        <v>1</v>
      </c>
      <c r="G19" s="55"/>
      <c r="H19" s="25">
        <f t="shared" si="0"/>
        <v>0</v>
      </c>
    </row>
    <row r="20" spans="1:8" ht="21" x14ac:dyDescent="0.2">
      <c r="A20" s="30" t="s">
        <v>147</v>
      </c>
      <c r="B20" s="52" t="s">
        <v>639</v>
      </c>
      <c r="C20" s="50" t="s">
        <v>686</v>
      </c>
      <c r="D20" s="50" t="s">
        <v>754</v>
      </c>
      <c r="E20" s="54">
        <v>30</v>
      </c>
      <c r="F20" s="32">
        <v>1</v>
      </c>
      <c r="G20" s="55"/>
      <c r="H20" s="25">
        <f t="shared" si="0"/>
        <v>0</v>
      </c>
    </row>
    <row r="21" spans="1:8" ht="31.5" x14ac:dyDescent="0.2">
      <c r="A21" s="30" t="s">
        <v>150</v>
      </c>
      <c r="B21" s="52" t="s">
        <v>640</v>
      </c>
      <c r="C21" s="50" t="s">
        <v>687</v>
      </c>
      <c r="D21" s="50" t="s">
        <v>91</v>
      </c>
      <c r="E21" s="54">
        <v>4</v>
      </c>
      <c r="F21" s="32">
        <v>1</v>
      </c>
      <c r="G21" s="55"/>
      <c r="H21" s="25">
        <f t="shared" si="0"/>
        <v>0</v>
      </c>
    </row>
    <row r="22" spans="1:8" ht="31.5" x14ac:dyDescent="0.2">
      <c r="A22" s="30" t="s">
        <v>152</v>
      </c>
      <c r="B22" s="52" t="s">
        <v>640</v>
      </c>
      <c r="C22" s="50" t="s">
        <v>688</v>
      </c>
      <c r="D22" s="50" t="s">
        <v>91</v>
      </c>
      <c r="E22" s="54">
        <v>2</v>
      </c>
      <c r="F22" s="32">
        <v>1</v>
      </c>
      <c r="G22" s="55"/>
      <c r="H22" s="25">
        <f t="shared" si="0"/>
        <v>0</v>
      </c>
    </row>
    <row r="23" spans="1:8" ht="21" x14ac:dyDescent="0.2">
      <c r="A23" s="30" t="s">
        <v>155</v>
      </c>
      <c r="B23" s="52" t="s">
        <v>641</v>
      </c>
      <c r="C23" s="50" t="s">
        <v>689</v>
      </c>
      <c r="D23" s="50" t="s">
        <v>754</v>
      </c>
      <c r="E23" s="54">
        <v>3</v>
      </c>
      <c r="F23" s="32">
        <v>1</v>
      </c>
      <c r="G23" s="55"/>
      <c r="H23" s="25">
        <f t="shared" si="0"/>
        <v>0</v>
      </c>
    </row>
    <row r="24" spans="1:8" ht="21" x14ac:dyDescent="0.2">
      <c r="A24" s="30" t="s">
        <v>157</v>
      </c>
      <c r="B24" s="52" t="s">
        <v>641</v>
      </c>
      <c r="C24" s="50" t="s">
        <v>690</v>
      </c>
      <c r="D24" s="50" t="s">
        <v>754</v>
      </c>
      <c r="E24" s="54">
        <v>14</v>
      </c>
      <c r="F24" s="32">
        <v>1</v>
      </c>
      <c r="G24" s="55"/>
      <c r="H24" s="25">
        <f t="shared" si="0"/>
        <v>0</v>
      </c>
    </row>
    <row r="25" spans="1:8" ht="21" x14ac:dyDescent="0.2">
      <c r="A25" s="30" t="s">
        <v>160</v>
      </c>
      <c r="B25" s="52" t="s">
        <v>642</v>
      </c>
      <c r="C25" s="50" t="s">
        <v>691</v>
      </c>
      <c r="D25" s="50" t="s">
        <v>754</v>
      </c>
      <c r="E25" s="54">
        <v>1</v>
      </c>
      <c r="F25" s="32">
        <v>1</v>
      </c>
      <c r="G25" s="55"/>
      <c r="H25" s="25">
        <f t="shared" si="0"/>
        <v>0</v>
      </c>
    </row>
    <row r="26" spans="1:8" ht="21" x14ac:dyDescent="0.2">
      <c r="A26" s="30" t="s">
        <v>163</v>
      </c>
      <c r="B26" s="52" t="s">
        <v>643</v>
      </c>
      <c r="C26" s="50" t="s">
        <v>692</v>
      </c>
      <c r="D26" s="50" t="s">
        <v>91</v>
      </c>
      <c r="E26" s="54">
        <v>13</v>
      </c>
      <c r="F26" s="32">
        <v>1</v>
      </c>
      <c r="G26" s="55"/>
      <c r="H26" s="25">
        <f t="shared" si="0"/>
        <v>0</v>
      </c>
    </row>
    <row r="27" spans="1:8" ht="27" customHeight="1" x14ac:dyDescent="0.2">
      <c r="A27" s="30" t="s">
        <v>166</v>
      </c>
      <c r="B27" s="52" t="s">
        <v>643</v>
      </c>
      <c r="C27" s="50" t="s">
        <v>693</v>
      </c>
      <c r="D27" s="50" t="s">
        <v>91</v>
      </c>
      <c r="E27" s="54">
        <v>2</v>
      </c>
      <c r="F27" s="32">
        <v>1</v>
      </c>
      <c r="G27" s="55"/>
      <c r="H27" s="25">
        <f t="shared" si="0"/>
        <v>0</v>
      </c>
    </row>
    <row r="28" spans="1:8" ht="24.75" customHeight="1" x14ac:dyDescent="0.2">
      <c r="A28" s="30" t="s">
        <v>169</v>
      </c>
      <c r="B28" s="52" t="s">
        <v>643</v>
      </c>
      <c r="C28" s="50" t="s">
        <v>694</v>
      </c>
      <c r="D28" s="50" t="s">
        <v>91</v>
      </c>
      <c r="E28" s="54">
        <v>47</v>
      </c>
      <c r="F28" s="32">
        <v>1</v>
      </c>
      <c r="G28" s="55"/>
      <c r="H28" s="25">
        <f t="shared" si="0"/>
        <v>0</v>
      </c>
    </row>
    <row r="29" spans="1:8" ht="31.5" x14ac:dyDescent="0.2">
      <c r="A29" s="30" t="s">
        <v>171</v>
      </c>
      <c r="B29" s="52" t="s">
        <v>644</v>
      </c>
      <c r="C29" s="50" t="s">
        <v>695</v>
      </c>
      <c r="D29" s="50" t="s">
        <v>4</v>
      </c>
      <c r="E29" s="54">
        <v>8</v>
      </c>
      <c r="F29" s="32">
        <v>1</v>
      </c>
      <c r="G29" s="55"/>
      <c r="H29" s="25">
        <f t="shared" si="0"/>
        <v>0</v>
      </c>
    </row>
    <row r="30" spans="1:8" ht="31.5" x14ac:dyDescent="0.2">
      <c r="A30" s="30" t="s">
        <v>174</v>
      </c>
      <c r="B30" s="52" t="s">
        <v>645</v>
      </c>
      <c r="C30" s="50" t="s">
        <v>696</v>
      </c>
      <c r="D30" s="50" t="s">
        <v>4</v>
      </c>
      <c r="E30" s="54">
        <v>7</v>
      </c>
      <c r="F30" s="32">
        <v>1</v>
      </c>
      <c r="G30" s="55"/>
      <c r="H30" s="25">
        <f t="shared" si="0"/>
        <v>0</v>
      </c>
    </row>
    <row r="31" spans="1:8" ht="21" x14ac:dyDescent="0.2">
      <c r="A31" s="30" t="s">
        <v>177</v>
      </c>
      <c r="B31" s="52" t="s">
        <v>641</v>
      </c>
      <c r="C31" s="50" t="s">
        <v>697</v>
      </c>
      <c r="D31" s="50" t="s">
        <v>754</v>
      </c>
      <c r="E31" s="54">
        <v>3</v>
      </c>
      <c r="F31" s="32">
        <v>1</v>
      </c>
      <c r="G31" s="55"/>
      <c r="H31" s="25">
        <f t="shared" si="0"/>
        <v>0</v>
      </c>
    </row>
    <row r="32" spans="1:8" ht="21" x14ac:dyDescent="0.2">
      <c r="A32" s="30" t="s">
        <v>180</v>
      </c>
      <c r="B32" s="52" t="s">
        <v>641</v>
      </c>
      <c r="C32" s="50" t="s">
        <v>698</v>
      </c>
      <c r="D32" s="50" t="s">
        <v>754</v>
      </c>
      <c r="E32" s="54">
        <v>5</v>
      </c>
      <c r="F32" s="32">
        <v>1</v>
      </c>
      <c r="G32" s="55"/>
      <c r="H32" s="25">
        <f t="shared" si="0"/>
        <v>0</v>
      </c>
    </row>
    <row r="33" spans="1:8" ht="31.5" x14ac:dyDescent="0.2">
      <c r="A33" s="30" t="s">
        <v>183</v>
      </c>
      <c r="B33" s="52" t="s">
        <v>641</v>
      </c>
      <c r="C33" s="50" t="s">
        <v>699</v>
      </c>
      <c r="D33" s="50" t="s">
        <v>754</v>
      </c>
      <c r="E33" s="54">
        <v>1</v>
      </c>
      <c r="F33" s="32">
        <v>1</v>
      </c>
      <c r="G33" s="55"/>
      <c r="H33" s="25">
        <f t="shared" si="0"/>
        <v>0</v>
      </c>
    </row>
    <row r="34" spans="1:8" ht="31.5" x14ac:dyDescent="0.2">
      <c r="A34" s="30" t="s">
        <v>186</v>
      </c>
      <c r="B34" s="52" t="s">
        <v>641</v>
      </c>
      <c r="C34" s="50" t="s">
        <v>700</v>
      </c>
      <c r="D34" s="50" t="s">
        <v>754</v>
      </c>
      <c r="E34" s="54">
        <v>7</v>
      </c>
      <c r="F34" s="32">
        <v>1</v>
      </c>
      <c r="G34" s="55"/>
      <c r="H34" s="25">
        <f t="shared" si="0"/>
        <v>0</v>
      </c>
    </row>
    <row r="35" spans="1:8" ht="21" x14ac:dyDescent="0.2">
      <c r="A35" s="30" t="s">
        <v>189</v>
      </c>
      <c r="B35" s="52" t="s">
        <v>641</v>
      </c>
      <c r="C35" s="50" t="s">
        <v>701</v>
      </c>
      <c r="D35" s="50" t="s">
        <v>754</v>
      </c>
      <c r="E35" s="54">
        <v>2</v>
      </c>
      <c r="F35" s="32">
        <v>1</v>
      </c>
      <c r="G35" s="55"/>
      <c r="H35" s="25">
        <f t="shared" si="0"/>
        <v>0</v>
      </c>
    </row>
    <row r="36" spans="1:8" ht="21" x14ac:dyDescent="0.2">
      <c r="A36" s="30" t="s">
        <v>192</v>
      </c>
      <c r="B36" s="52" t="s">
        <v>641</v>
      </c>
      <c r="C36" s="50" t="s">
        <v>702</v>
      </c>
      <c r="D36" s="50" t="s">
        <v>754</v>
      </c>
      <c r="E36" s="54">
        <v>10</v>
      </c>
      <c r="F36" s="32">
        <v>1</v>
      </c>
      <c r="G36" s="55"/>
      <c r="H36" s="25">
        <f t="shared" si="0"/>
        <v>0</v>
      </c>
    </row>
    <row r="37" spans="1:8" ht="21" x14ac:dyDescent="0.2">
      <c r="A37" s="30" t="s">
        <v>757</v>
      </c>
      <c r="B37" s="52" t="s">
        <v>642</v>
      </c>
      <c r="C37" s="50" t="s">
        <v>703</v>
      </c>
      <c r="D37" s="50" t="s">
        <v>754</v>
      </c>
      <c r="E37" s="54">
        <v>3</v>
      </c>
      <c r="F37" s="32">
        <v>1</v>
      </c>
      <c r="G37" s="55"/>
      <c r="H37" s="25">
        <f t="shared" si="0"/>
        <v>0</v>
      </c>
    </row>
    <row r="38" spans="1:8" ht="21" x14ac:dyDescent="0.2">
      <c r="A38" s="30" t="s">
        <v>758</v>
      </c>
      <c r="B38" s="52" t="s">
        <v>646</v>
      </c>
      <c r="C38" s="50" t="s">
        <v>704</v>
      </c>
      <c r="D38" s="50" t="s">
        <v>754</v>
      </c>
      <c r="E38" s="54">
        <v>3</v>
      </c>
      <c r="F38" s="32">
        <v>1</v>
      </c>
      <c r="G38" s="55"/>
      <c r="H38" s="25">
        <f t="shared" si="0"/>
        <v>0</v>
      </c>
    </row>
    <row r="39" spans="1:8" ht="21" x14ac:dyDescent="0.2">
      <c r="A39" s="30" t="s">
        <v>759</v>
      </c>
      <c r="B39" s="52" t="s">
        <v>646</v>
      </c>
      <c r="C39" s="50" t="s">
        <v>705</v>
      </c>
      <c r="D39" s="50" t="s">
        <v>754</v>
      </c>
      <c r="E39" s="54">
        <v>14</v>
      </c>
      <c r="F39" s="32">
        <v>1</v>
      </c>
      <c r="G39" s="55"/>
      <c r="H39" s="25">
        <f t="shared" si="0"/>
        <v>0</v>
      </c>
    </row>
    <row r="40" spans="1:8" ht="21" x14ac:dyDescent="0.2">
      <c r="A40" s="30" t="s">
        <v>760</v>
      </c>
      <c r="B40" s="52" t="s">
        <v>642</v>
      </c>
      <c r="C40" s="50" t="s">
        <v>706</v>
      </c>
      <c r="D40" s="50" t="s">
        <v>754</v>
      </c>
      <c r="E40" s="54">
        <v>3</v>
      </c>
      <c r="F40" s="32">
        <v>1</v>
      </c>
      <c r="G40" s="55"/>
      <c r="H40" s="25">
        <f t="shared" si="0"/>
        <v>0</v>
      </c>
    </row>
    <row r="41" spans="1:8" ht="73.5" x14ac:dyDescent="0.2">
      <c r="A41" s="30" t="s">
        <v>761</v>
      </c>
      <c r="B41" s="52" t="s">
        <v>647</v>
      </c>
      <c r="C41" s="52" t="s">
        <v>749</v>
      </c>
      <c r="D41" s="50" t="s">
        <v>91</v>
      </c>
      <c r="E41" s="54">
        <v>2</v>
      </c>
      <c r="F41" s="32">
        <v>1</v>
      </c>
      <c r="G41" s="55"/>
      <c r="H41" s="25">
        <f t="shared" si="0"/>
        <v>0</v>
      </c>
    </row>
    <row r="42" spans="1:8" ht="73.5" x14ac:dyDescent="0.2">
      <c r="A42" s="30" t="s">
        <v>762</v>
      </c>
      <c r="B42" s="52" t="s">
        <v>648</v>
      </c>
      <c r="C42" s="52" t="s">
        <v>750</v>
      </c>
      <c r="D42" s="50" t="s">
        <v>91</v>
      </c>
      <c r="E42" s="54">
        <v>1</v>
      </c>
      <c r="F42" s="32">
        <v>1</v>
      </c>
      <c r="G42" s="55"/>
      <c r="H42" s="25">
        <f t="shared" si="0"/>
        <v>0</v>
      </c>
    </row>
    <row r="43" spans="1:8" ht="21" x14ac:dyDescent="0.2">
      <c r="A43" s="30" t="s">
        <v>763</v>
      </c>
      <c r="B43" s="52" t="s">
        <v>646</v>
      </c>
      <c r="C43" s="50" t="s">
        <v>707</v>
      </c>
      <c r="D43" s="50" t="s">
        <v>754</v>
      </c>
      <c r="E43" s="54">
        <v>20</v>
      </c>
      <c r="F43" s="32">
        <v>1</v>
      </c>
      <c r="G43" s="55"/>
      <c r="H43" s="25">
        <f t="shared" si="0"/>
        <v>0</v>
      </c>
    </row>
    <row r="44" spans="1:8" ht="21" x14ac:dyDescent="0.2">
      <c r="A44" s="30" t="s">
        <v>764</v>
      </c>
      <c r="B44" s="52" t="s">
        <v>646</v>
      </c>
      <c r="C44" s="50" t="s">
        <v>708</v>
      </c>
      <c r="D44" s="50" t="s">
        <v>754</v>
      </c>
      <c r="E44" s="54">
        <v>10</v>
      </c>
      <c r="F44" s="32">
        <v>1</v>
      </c>
      <c r="G44" s="55"/>
      <c r="H44" s="25">
        <f t="shared" si="0"/>
        <v>0</v>
      </c>
    </row>
    <row r="45" spans="1:8" ht="21" x14ac:dyDescent="0.2">
      <c r="A45" s="30" t="s">
        <v>765</v>
      </c>
      <c r="B45" s="52" t="s">
        <v>646</v>
      </c>
      <c r="C45" s="50" t="s">
        <v>709</v>
      </c>
      <c r="D45" s="50" t="s">
        <v>754</v>
      </c>
      <c r="E45" s="54">
        <v>47</v>
      </c>
      <c r="F45" s="32">
        <v>1</v>
      </c>
      <c r="G45" s="55"/>
      <c r="H45" s="25">
        <f t="shared" si="0"/>
        <v>0</v>
      </c>
    </row>
    <row r="46" spans="1:8" ht="21" x14ac:dyDescent="0.2">
      <c r="A46" s="30" t="s">
        <v>766</v>
      </c>
      <c r="B46" s="52" t="s">
        <v>646</v>
      </c>
      <c r="C46" s="50" t="s">
        <v>710</v>
      </c>
      <c r="D46" s="50" t="s">
        <v>754</v>
      </c>
      <c r="E46" s="54">
        <v>62</v>
      </c>
      <c r="F46" s="32">
        <v>1</v>
      </c>
      <c r="G46" s="55"/>
      <c r="H46" s="25">
        <f t="shared" si="0"/>
        <v>0</v>
      </c>
    </row>
    <row r="47" spans="1:8" x14ac:dyDescent="0.2">
      <c r="A47" s="30" t="s">
        <v>767</v>
      </c>
      <c r="B47" s="50" t="s">
        <v>551</v>
      </c>
      <c r="C47" s="50" t="s">
        <v>711</v>
      </c>
      <c r="D47" s="50" t="s">
        <v>91</v>
      </c>
      <c r="E47" s="54">
        <v>2</v>
      </c>
      <c r="F47" s="32">
        <v>1</v>
      </c>
      <c r="G47" s="55"/>
      <c r="H47" s="25">
        <f t="shared" si="0"/>
        <v>0</v>
      </c>
    </row>
    <row r="48" spans="1:8" ht="21" x14ac:dyDescent="0.2">
      <c r="A48" s="30" t="s">
        <v>768</v>
      </c>
      <c r="B48" s="52" t="s">
        <v>570</v>
      </c>
      <c r="C48" s="50" t="s">
        <v>712</v>
      </c>
      <c r="D48" s="50" t="s">
        <v>6</v>
      </c>
      <c r="E48" s="54">
        <v>188.7</v>
      </c>
      <c r="F48" s="32">
        <v>1</v>
      </c>
      <c r="G48" s="55"/>
      <c r="H48" s="25">
        <f t="shared" si="0"/>
        <v>0</v>
      </c>
    </row>
    <row r="49" spans="1:8" ht="21" x14ac:dyDescent="0.2">
      <c r="A49" s="30" t="s">
        <v>769</v>
      </c>
      <c r="B49" s="50" t="s">
        <v>551</v>
      </c>
      <c r="C49" s="50" t="s">
        <v>713</v>
      </c>
      <c r="D49" s="50" t="s">
        <v>4</v>
      </c>
      <c r="E49" s="54">
        <v>95</v>
      </c>
      <c r="F49" s="32">
        <v>1</v>
      </c>
      <c r="G49" s="55"/>
      <c r="H49" s="25">
        <f t="shared" si="0"/>
        <v>0</v>
      </c>
    </row>
    <row r="50" spans="1:8" ht="21" x14ac:dyDescent="0.2">
      <c r="A50" s="30" t="s">
        <v>770</v>
      </c>
      <c r="B50" s="52" t="s">
        <v>649</v>
      </c>
      <c r="C50" s="50" t="s">
        <v>714</v>
      </c>
      <c r="D50" s="50" t="s">
        <v>3</v>
      </c>
      <c r="E50" s="54">
        <v>188</v>
      </c>
      <c r="F50" s="32">
        <v>1</v>
      </c>
      <c r="G50" s="55"/>
      <c r="H50" s="25">
        <f t="shared" si="0"/>
        <v>0</v>
      </c>
    </row>
    <row r="51" spans="1:8" ht="21" x14ac:dyDescent="0.2">
      <c r="A51" s="30" t="s">
        <v>771</v>
      </c>
      <c r="B51" s="52" t="s">
        <v>649</v>
      </c>
      <c r="C51" s="50" t="s">
        <v>715</v>
      </c>
      <c r="D51" s="50" t="s">
        <v>3</v>
      </c>
      <c r="E51" s="54">
        <v>2</v>
      </c>
      <c r="F51" s="32">
        <v>1</v>
      </c>
      <c r="G51" s="55"/>
      <c r="H51" s="25">
        <f t="shared" si="0"/>
        <v>0</v>
      </c>
    </row>
    <row r="52" spans="1:8" ht="21" x14ac:dyDescent="0.2">
      <c r="A52" s="30" t="s">
        <v>772</v>
      </c>
      <c r="B52" s="52" t="s">
        <v>650</v>
      </c>
      <c r="C52" s="50" t="s">
        <v>716</v>
      </c>
      <c r="D52" s="50" t="s">
        <v>3</v>
      </c>
      <c r="E52" s="54">
        <v>58.5</v>
      </c>
      <c r="F52" s="32">
        <v>1</v>
      </c>
      <c r="G52" s="55"/>
      <c r="H52" s="25">
        <f t="shared" si="0"/>
        <v>0</v>
      </c>
    </row>
    <row r="53" spans="1:8" ht="21" x14ac:dyDescent="0.2">
      <c r="A53" s="30" t="s">
        <v>773</v>
      </c>
      <c r="B53" s="52" t="s">
        <v>651</v>
      </c>
      <c r="C53" s="50" t="s">
        <v>717</v>
      </c>
      <c r="D53" s="50" t="s">
        <v>3</v>
      </c>
      <c r="E53" s="54">
        <v>7</v>
      </c>
      <c r="F53" s="32">
        <v>1</v>
      </c>
      <c r="G53" s="55"/>
      <c r="H53" s="25">
        <f t="shared" si="0"/>
        <v>0</v>
      </c>
    </row>
    <row r="54" spans="1:8" ht="21" x14ac:dyDescent="0.2">
      <c r="A54" s="30" t="s">
        <v>774</v>
      </c>
      <c r="B54" s="52" t="s">
        <v>652</v>
      </c>
      <c r="C54" s="50" t="s">
        <v>718</v>
      </c>
      <c r="D54" s="50" t="s">
        <v>3</v>
      </c>
      <c r="E54" s="56">
        <v>13.5</v>
      </c>
      <c r="F54" s="32">
        <v>1</v>
      </c>
      <c r="G54" s="55"/>
      <c r="H54" s="25">
        <f t="shared" si="0"/>
        <v>0</v>
      </c>
    </row>
    <row r="55" spans="1:8" ht="21" x14ac:dyDescent="0.2">
      <c r="A55" s="30" t="s">
        <v>775</v>
      </c>
      <c r="B55" s="52" t="s">
        <v>653</v>
      </c>
      <c r="C55" s="50" t="s">
        <v>719</v>
      </c>
      <c r="D55" s="50" t="s">
        <v>623</v>
      </c>
      <c r="E55" s="54">
        <v>10</v>
      </c>
      <c r="F55" s="32">
        <v>1</v>
      </c>
      <c r="G55" s="55"/>
      <c r="H55" s="25">
        <f t="shared" si="0"/>
        <v>0</v>
      </c>
    </row>
    <row r="56" spans="1:8" ht="21" x14ac:dyDescent="0.2">
      <c r="A56" s="30" t="s">
        <v>776</v>
      </c>
      <c r="B56" s="52" t="s">
        <v>654</v>
      </c>
      <c r="C56" s="50" t="s">
        <v>720</v>
      </c>
      <c r="D56" s="50" t="s">
        <v>755</v>
      </c>
      <c r="E56" s="54">
        <v>10</v>
      </c>
      <c r="F56" s="32">
        <v>1</v>
      </c>
      <c r="G56" s="55"/>
      <c r="H56" s="25">
        <f t="shared" si="0"/>
        <v>0</v>
      </c>
    </row>
    <row r="57" spans="1:8" ht="21" x14ac:dyDescent="0.2">
      <c r="A57" s="30" t="s">
        <v>777</v>
      </c>
      <c r="B57" s="52" t="s">
        <v>655</v>
      </c>
      <c r="C57" s="50" t="s">
        <v>721</v>
      </c>
      <c r="D57" s="50" t="s">
        <v>755</v>
      </c>
      <c r="E57" s="54">
        <v>10</v>
      </c>
      <c r="F57" s="32">
        <v>1</v>
      </c>
      <c r="G57" s="55"/>
      <c r="H57" s="25">
        <f t="shared" si="0"/>
        <v>0</v>
      </c>
    </row>
    <row r="58" spans="1:8" ht="21" x14ac:dyDescent="0.2">
      <c r="A58" s="30" t="s">
        <v>778</v>
      </c>
      <c r="B58" s="52" t="s">
        <v>656</v>
      </c>
      <c r="C58" s="50" t="s">
        <v>722</v>
      </c>
      <c r="D58" s="50" t="s">
        <v>3</v>
      </c>
      <c r="E58" s="54">
        <v>1885.5</v>
      </c>
      <c r="F58" s="32">
        <v>1</v>
      </c>
      <c r="G58" s="55"/>
      <c r="H58" s="25">
        <f t="shared" si="0"/>
        <v>0</v>
      </c>
    </row>
    <row r="59" spans="1:8" ht="42" x14ac:dyDescent="0.2">
      <c r="A59" s="30" t="s">
        <v>779</v>
      </c>
      <c r="B59" s="52" t="s">
        <v>557</v>
      </c>
      <c r="C59" s="50" t="s">
        <v>723</v>
      </c>
      <c r="D59" s="50" t="s">
        <v>6</v>
      </c>
      <c r="E59" s="54">
        <v>840</v>
      </c>
      <c r="F59" s="32">
        <v>1</v>
      </c>
      <c r="G59" s="55"/>
      <c r="H59" s="25">
        <f t="shared" si="0"/>
        <v>0</v>
      </c>
    </row>
    <row r="60" spans="1:8" ht="31.5" x14ac:dyDescent="0.2">
      <c r="A60" s="30" t="s">
        <v>780</v>
      </c>
      <c r="B60" s="52" t="s">
        <v>657</v>
      </c>
      <c r="C60" s="50" t="s">
        <v>724</v>
      </c>
      <c r="D60" s="50" t="s">
        <v>6</v>
      </c>
      <c r="E60" s="54">
        <v>725.9</v>
      </c>
      <c r="F60" s="32">
        <v>1</v>
      </c>
      <c r="G60" s="55"/>
      <c r="H60" s="25">
        <f t="shared" si="0"/>
        <v>0</v>
      </c>
    </row>
    <row r="61" spans="1:8" ht="21" x14ac:dyDescent="0.2">
      <c r="A61" s="30" t="s">
        <v>781</v>
      </c>
      <c r="B61" s="52" t="s">
        <v>658</v>
      </c>
      <c r="C61" s="50" t="s">
        <v>725</v>
      </c>
      <c r="D61" s="50" t="s">
        <v>6</v>
      </c>
      <c r="E61" s="54">
        <v>311.10000000000002</v>
      </c>
      <c r="F61" s="32">
        <v>1</v>
      </c>
      <c r="G61" s="55"/>
      <c r="H61" s="25">
        <f t="shared" si="0"/>
        <v>0</v>
      </c>
    </row>
    <row r="62" spans="1:8" x14ac:dyDescent="0.2">
      <c r="A62" s="30" t="s">
        <v>782</v>
      </c>
      <c r="B62" s="50" t="s">
        <v>551</v>
      </c>
      <c r="C62" s="50" t="s">
        <v>726</v>
      </c>
      <c r="D62" s="50" t="s">
        <v>4</v>
      </c>
      <c r="E62" s="54">
        <v>18</v>
      </c>
      <c r="F62" s="32">
        <v>1</v>
      </c>
      <c r="G62" s="55"/>
      <c r="H62" s="25">
        <f t="shared" si="0"/>
        <v>0</v>
      </c>
    </row>
    <row r="63" spans="1:8" ht="31.5" x14ac:dyDescent="0.2">
      <c r="A63" s="30" t="s">
        <v>783</v>
      </c>
      <c r="B63" s="52" t="s">
        <v>659</v>
      </c>
      <c r="C63" s="50" t="s">
        <v>727</v>
      </c>
      <c r="D63" s="50" t="s">
        <v>756</v>
      </c>
      <c r="E63" s="54">
        <v>27</v>
      </c>
      <c r="F63" s="32">
        <v>1</v>
      </c>
      <c r="G63" s="55"/>
      <c r="H63" s="25">
        <f t="shared" si="0"/>
        <v>0</v>
      </c>
    </row>
    <row r="64" spans="1:8" ht="21" x14ac:dyDescent="0.2">
      <c r="A64" s="30" t="s">
        <v>784</v>
      </c>
      <c r="B64" s="52" t="s">
        <v>660</v>
      </c>
      <c r="C64" s="50" t="s">
        <v>728</v>
      </c>
      <c r="D64" s="50" t="s">
        <v>91</v>
      </c>
      <c r="E64" s="54">
        <v>31</v>
      </c>
      <c r="F64" s="32">
        <v>1</v>
      </c>
      <c r="G64" s="55"/>
      <c r="H64" s="25">
        <f t="shared" si="0"/>
        <v>0</v>
      </c>
    </row>
    <row r="65" spans="1:8" x14ac:dyDescent="0.2">
      <c r="A65" s="30" t="s">
        <v>785</v>
      </c>
      <c r="B65" s="50" t="s">
        <v>551</v>
      </c>
      <c r="C65" s="50" t="s">
        <v>729</v>
      </c>
      <c r="D65" s="50" t="s">
        <v>91</v>
      </c>
      <c r="E65" s="54">
        <v>31</v>
      </c>
      <c r="F65" s="32">
        <v>1</v>
      </c>
      <c r="G65" s="55"/>
      <c r="H65" s="25">
        <f t="shared" si="0"/>
        <v>0</v>
      </c>
    </row>
    <row r="66" spans="1:8" ht="31.5" x14ac:dyDescent="0.2">
      <c r="A66" s="30" t="s">
        <v>786</v>
      </c>
      <c r="B66" s="52" t="s">
        <v>661</v>
      </c>
      <c r="C66" s="50" t="s">
        <v>730</v>
      </c>
      <c r="D66" s="50" t="s">
        <v>91</v>
      </c>
      <c r="E66" s="54">
        <v>31</v>
      </c>
      <c r="F66" s="32">
        <v>1</v>
      </c>
      <c r="G66" s="55"/>
      <c r="H66" s="25">
        <f t="shared" si="0"/>
        <v>0</v>
      </c>
    </row>
    <row r="67" spans="1:8" ht="21" x14ac:dyDescent="0.2">
      <c r="A67" s="30" t="s">
        <v>787</v>
      </c>
      <c r="B67" s="52" t="s">
        <v>662</v>
      </c>
      <c r="C67" s="50" t="s">
        <v>731</v>
      </c>
      <c r="D67" s="50" t="s">
        <v>4</v>
      </c>
      <c r="E67" s="54">
        <v>31</v>
      </c>
      <c r="F67" s="32">
        <v>1</v>
      </c>
      <c r="G67" s="55"/>
      <c r="H67" s="25">
        <f t="shared" si="0"/>
        <v>0</v>
      </c>
    </row>
    <row r="68" spans="1:8" ht="21" x14ac:dyDescent="0.2">
      <c r="A68" s="30" t="s">
        <v>788</v>
      </c>
      <c r="B68" s="52" t="s">
        <v>663</v>
      </c>
      <c r="C68" s="50" t="s">
        <v>732</v>
      </c>
      <c r="D68" s="50" t="s">
        <v>4</v>
      </c>
      <c r="E68" s="54">
        <v>62</v>
      </c>
      <c r="F68" s="32">
        <v>1</v>
      </c>
      <c r="G68" s="55"/>
      <c r="H68" s="25">
        <f t="shared" si="0"/>
        <v>0</v>
      </c>
    </row>
    <row r="69" spans="1:8" s="48" customFormat="1" x14ac:dyDescent="0.2">
      <c r="A69" s="103" t="s">
        <v>489</v>
      </c>
      <c r="B69" s="103"/>
      <c r="C69" s="103"/>
      <c r="D69" s="103"/>
      <c r="E69" s="103"/>
      <c r="F69" s="103"/>
      <c r="G69" s="103"/>
      <c r="H69" s="47">
        <f>SUM(H8:H68)</f>
        <v>0</v>
      </c>
    </row>
    <row r="70" spans="1:8" s="29" customFormat="1" ht="33" customHeight="1" x14ac:dyDescent="0.2">
      <c r="A70" s="27" t="s">
        <v>102</v>
      </c>
      <c r="B70" s="28" t="s">
        <v>120</v>
      </c>
      <c r="C70" s="104" t="s">
        <v>790</v>
      </c>
      <c r="D70" s="104"/>
      <c r="E70" s="104"/>
      <c r="F70" s="104">
        <v>1</v>
      </c>
      <c r="G70" s="104"/>
      <c r="H70" s="104">
        <f t="shared" ref="H70:H90" si="1">ROUND(E70*G70,2)</f>
        <v>0</v>
      </c>
    </row>
    <row r="71" spans="1:8" x14ac:dyDescent="0.2">
      <c r="A71" s="30" t="s">
        <v>10</v>
      </c>
      <c r="B71" s="50" t="s">
        <v>551</v>
      </c>
      <c r="C71" s="50" t="s">
        <v>733</v>
      </c>
      <c r="D71" s="50" t="s">
        <v>3</v>
      </c>
      <c r="E71" s="54">
        <v>170</v>
      </c>
      <c r="F71" s="32">
        <v>1</v>
      </c>
      <c r="G71" s="55"/>
      <c r="H71" s="25">
        <f t="shared" si="1"/>
        <v>0</v>
      </c>
    </row>
    <row r="72" spans="1:8" ht="21" x14ac:dyDescent="0.2">
      <c r="A72" s="30" t="s">
        <v>11</v>
      </c>
      <c r="B72" s="52" t="s">
        <v>664</v>
      </c>
      <c r="C72" s="50" t="s">
        <v>734</v>
      </c>
      <c r="D72" s="50" t="s">
        <v>116</v>
      </c>
      <c r="E72" s="54">
        <v>215</v>
      </c>
      <c r="F72" s="32">
        <v>1</v>
      </c>
      <c r="G72" s="55"/>
      <c r="H72" s="25">
        <f t="shared" si="1"/>
        <v>0</v>
      </c>
    </row>
    <row r="73" spans="1:8" ht="31.5" x14ac:dyDescent="0.2">
      <c r="A73" s="30" t="s">
        <v>12</v>
      </c>
      <c r="B73" s="52" t="s">
        <v>561</v>
      </c>
      <c r="C73" s="52" t="s">
        <v>751</v>
      </c>
      <c r="D73" s="50" t="s">
        <v>116</v>
      </c>
      <c r="E73" s="54">
        <v>215</v>
      </c>
      <c r="F73" s="32">
        <v>5</v>
      </c>
      <c r="G73" s="55"/>
      <c r="H73" s="25">
        <f t="shared" si="1"/>
        <v>0</v>
      </c>
    </row>
    <row r="74" spans="1:8" ht="21" x14ac:dyDescent="0.2">
      <c r="A74" s="30" t="s">
        <v>13</v>
      </c>
      <c r="B74" s="52" t="s">
        <v>562</v>
      </c>
      <c r="C74" s="50" t="s">
        <v>735</v>
      </c>
      <c r="D74" s="50" t="s">
        <v>116</v>
      </c>
      <c r="E74" s="54">
        <v>215</v>
      </c>
      <c r="F74" s="32">
        <v>1</v>
      </c>
      <c r="G74" s="55"/>
      <c r="H74" s="25">
        <f t="shared" si="1"/>
        <v>0</v>
      </c>
    </row>
    <row r="75" spans="1:8" ht="31.5" x14ac:dyDescent="0.2">
      <c r="A75" s="30" t="s">
        <v>14</v>
      </c>
      <c r="B75" s="52" t="s">
        <v>563</v>
      </c>
      <c r="C75" s="52" t="s">
        <v>752</v>
      </c>
      <c r="D75" s="50" t="s">
        <v>116</v>
      </c>
      <c r="E75" s="54">
        <v>215</v>
      </c>
      <c r="F75" s="32">
        <v>20</v>
      </c>
      <c r="G75" s="55"/>
      <c r="H75" s="25">
        <f t="shared" si="1"/>
        <v>0</v>
      </c>
    </row>
    <row r="76" spans="1:8" ht="21" x14ac:dyDescent="0.2">
      <c r="A76" s="30" t="s">
        <v>15</v>
      </c>
      <c r="B76" s="52" t="s">
        <v>665</v>
      </c>
      <c r="C76" s="50" t="s">
        <v>736</v>
      </c>
      <c r="D76" s="50" t="s">
        <v>6</v>
      </c>
      <c r="E76" s="54">
        <v>17.2</v>
      </c>
      <c r="F76" s="32">
        <v>1</v>
      </c>
      <c r="G76" s="55"/>
      <c r="H76" s="25">
        <f t="shared" si="1"/>
        <v>0</v>
      </c>
    </row>
    <row r="77" spans="1:8" ht="21" x14ac:dyDescent="0.2">
      <c r="A77" s="30" t="s">
        <v>16</v>
      </c>
      <c r="B77" s="52" t="s">
        <v>666</v>
      </c>
      <c r="C77" s="50" t="s">
        <v>737</v>
      </c>
      <c r="D77" s="50" t="s">
        <v>6</v>
      </c>
      <c r="E77" s="54">
        <v>17.2</v>
      </c>
      <c r="F77" s="32">
        <v>1</v>
      </c>
      <c r="G77" s="55"/>
      <c r="H77" s="25">
        <f t="shared" si="1"/>
        <v>0</v>
      </c>
    </row>
    <row r="78" spans="1:8" x14ac:dyDescent="0.2">
      <c r="A78" s="30" t="s">
        <v>17</v>
      </c>
      <c r="B78" s="50" t="s">
        <v>551</v>
      </c>
      <c r="C78" s="50" t="s">
        <v>738</v>
      </c>
      <c r="D78" s="50" t="s">
        <v>6</v>
      </c>
      <c r="E78" s="54">
        <v>17.2</v>
      </c>
      <c r="F78" s="32">
        <v>1</v>
      </c>
      <c r="G78" s="55"/>
      <c r="H78" s="25">
        <f t="shared" si="1"/>
        <v>0</v>
      </c>
    </row>
    <row r="79" spans="1:8" ht="21" x14ac:dyDescent="0.2">
      <c r="A79" s="30" t="s">
        <v>18</v>
      </c>
      <c r="B79" s="52" t="s">
        <v>667</v>
      </c>
      <c r="C79" s="50" t="s">
        <v>739</v>
      </c>
      <c r="D79" s="50" t="s">
        <v>116</v>
      </c>
      <c r="E79" s="54">
        <v>80</v>
      </c>
      <c r="F79" s="32">
        <v>1</v>
      </c>
      <c r="G79" s="55"/>
      <c r="H79" s="25">
        <f t="shared" si="1"/>
        <v>0</v>
      </c>
    </row>
    <row r="80" spans="1:8" ht="21" x14ac:dyDescent="0.2">
      <c r="A80" s="30" t="s">
        <v>19</v>
      </c>
      <c r="B80" s="52" t="s">
        <v>668</v>
      </c>
      <c r="C80" s="50" t="s">
        <v>740</v>
      </c>
      <c r="D80" s="50" t="s">
        <v>116</v>
      </c>
      <c r="E80" s="54">
        <v>80</v>
      </c>
      <c r="F80" s="32">
        <v>1</v>
      </c>
      <c r="G80" s="55"/>
      <c r="H80" s="25">
        <f t="shared" si="1"/>
        <v>0</v>
      </c>
    </row>
    <row r="81" spans="1:8" ht="31.5" x14ac:dyDescent="0.2">
      <c r="A81" s="30" t="s">
        <v>20</v>
      </c>
      <c r="B81" s="52" t="s">
        <v>669</v>
      </c>
      <c r="C81" s="50" t="s">
        <v>741</v>
      </c>
      <c r="D81" s="50" t="s">
        <v>116</v>
      </c>
      <c r="E81" s="54">
        <v>80</v>
      </c>
      <c r="F81" s="32">
        <v>1</v>
      </c>
      <c r="G81" s="55"/>
      <c r="H81" s="25">
        <f t="shared" si="1"/>
        <v>0</v>
      </c>
    </row>
    <row r="82" spans="1:8" ht="31.5" x14ac:dyDescent="0.2">
      <c r="A82" s="30" t="s">
        <v>21</v>
      </c>
      <c r="B82" s="52" t="s">
        <v>670</v>
      </c>
      <c r="C82" s="50" t="s">
        <v>742</v>
      </c>
      <c r="D82" s="50" t="s">
        <v>116</v>
      </c>
      <c r="E82" s="54">
        <v>80</v>
      </c>
      <c r="F82" s="32">
        <v>1</v>
      </c>
      <c r="G82" s="55"/>
      <c r="H82" s="25">
        <f t="shared" si="1"/>
        <v>0</v>
      </c>
    </row>
    <row r="83" spans="1:8" ht="21" x14ac:dyDescent="0.2">
      <c r="A83" s="30" t="s">
        <v>791</v>
      </c>
      <c r="B83" s="52" t="s">
        <v>671</v>
      </c>
      <c r="C83" s="50" t="s">
        <v>743</v>
      </c>
      <c r="D83" s="50" t="s">
        <v>116</v>
      </c>
      <c r="E83" s="54">
        <v>645</v>
      </c>
      <c r="F83" s="32">
        <v>1</v>
      </c>
      <c r="G83" s="55"/>
      <c r="H83" s="25">
        <f t="shared" si="1"/>
        <v>0</v>
      </c>
    </row>
    <row r="84" spans="1:8" ht="21" x14ac:dyDescent="0.2">
      <c r="A84" s="30" t="s">
        <v>792</v>
      </c>
      <c r="B84" s="52" t="s">
        <v>580</v>
      </c>
      <c r="C84" s="50" t="s">
        <v>744</v>
      </c>
      <c r="D84" s="50" t="s">
        <v>116</v>
      </c>
      <c r="E84" s="54">
        <v>185</v>
      </c>
      <c r="F84" s="32">
        <v>1</v>
      </c>
      <c r="G84" s="55"/>
      <c r="H84" s="25">
        <f t="shared" si="1"/>
        <v>0</v>
      </c>
    </row>
    <row r="85" spans="1:8" ht="31.5" x14ac:dyDescent="0.2">
      <c r="A85" s="30" t="s">
        <v>793</v>
      </c>
      <c r="B85" s="52" t="s">
        <v>581</v>
      </c>
      <c r="C85" s="52" t="s">
        <v>753</v>
      </c>
      <c r="D85" s="50" t="s">
        <v>116</v>
      </c>
      <c r="E85" s="54">
        <v>185</v>
      </c>
      <c r="F85" s="32">
        <v>5</v>
      </c>
      <c r="G85" s="55"/>
      <c r="H85" s="25">
        <f t="shared" si="1"/>
        <v>0</v>
      </c>
    </row>
    <row r="86" spans="1:8" ht="31.5" x14ac:dyDescent="0.2">
      <c r="A86" s="30" t="s">
        <v>794</v>
      </c>
      <c r="B86" s="52" t="s">
        <v>672</v>
      </c>
      <c r="C86" s="50" t="s">
        <v>745</v>
      </c>
      <c r="D86" s="50" t="s">
        <v>116</v>
      </c>
      <c r="E86" s="54">
        <v>185</v>
      </c>
      <c r="F86" s="32">
        <v>1</v>
      </c>
      <c r="G86" s="55"/>
      <c r="H86" s="25">
        <f t="shared" si="1"/>
        <v>0</v>
      </c>
    </row>
    <row r="87" spans="1:8" ht="21" x14ac:dyDescent="0.2">
      <c r="A87" s="30" t="s">
        <v>795</v>
      </c>
      <c r="B87" s="52" t="s">
        <v>667</v>
      </c>
      <c r="C87" s="50" t="s">
        <v>739</v>
      </c>
      <c r="D87" s="50" t="s">
        <v>116</v>
      </c>
      <c r="E87" s="54">
        <v>220</v>
      </c>
      <c r="F87" s="32">
        <v>1</v>
      </c>
      <c r="G87" s="55"/>
      <c r="H87" s="25">
        <f t="shared" si="1"/>
        <v>0</v>
      </c>
    </row>
    <row r="88" spans="1:8" ht="21" x14ac:dyDescent="0.2">
      <c r="A88" s="30" t="s">
        <v>796</v>
      </c>
      <c r="B88" s="52" t="s">
        <v>668</v>
      </c>
      <c r="C88" s="50" t="s">
        <v>740</v>
      </c>
      <c r="D88" s="50" t="s">
        <v>116</v>
      </c>
      <c r="E88" s="54">
        <v>220</v>
      </c>
      <c r="F88" s="32">
        <v>1</v>
      </c>
      <c r="G88" s="55"/>
      <c r="H88" s="25">
        <f t="shared" si="1"/>
        <v>0</v>
      </c>
    </row>
    <row r="89" spans="1:8" ht="21" x14ac:dyDescent="0.2">
      <c r="A89" s="30" t="s">
        <v>797</v>
      </c>
      <c r="B89" s="52" t="s">
        <v>673</v>
      </c>
      <c r="C89" s="50" t="s">
        <v>746</v>
      </c>
      <c r="D89" s="50" t="s">
        <v>116</v>
      </c>
      <c r="E89" s="54">
        <v>220</v>
      </c>
      <c r="F89" s="32">
        <v>1</v>
      </c>
      <c r="G89" s="55"/>
      <c r="H89" s="25">
        <f t="shared" si="1"/>
        <v>0</v>
      </c>
    </row>
    <row r="90" spans="1:8" ht="21" x14ac:dyDescent="0.2">
      <c r="A90" s="30" t="s">
        <v>798</v>
      </c>
      <c r="B90" s="52" t="s">
        <v>674</v>
      </c>
      <c r="C90" s="50" t="s">
        <v>747</v>
      </c>
      <c r="D90" s="50" t="s">
        <v>116</v>
      </c>
      <c r="E90" s="54">
        <v>220</v>
      </c>
      <c r="F90" s="32">
        <v>1</v>
      </c>
      <c r="G90" s="55"/>
      <c r="H90" s="25">
        <f t="shared" si="1"/>
        <v>0</v>
      </c>
    </row>
    <row r="91" spans="1:8" s="48" customFormat="1" x14ac:dyDescent="0.2">
      <c r="A91" s="103" t="s">
        <v>489</v>
      </c>
      <c r="B91" s="103"/>
      <c r="C91" s="103"/>
      <c r="D91" s="103"/>
      <c r="E91" s="103"/>
      <c r="F91" s="103"/>
      <c r="G91" s="103"/>
      <c r="H91" s="47">
        <f>SUM(H71:H90)</f>
        <v>0</v>
      </c>
    </row>
    <row r="92" spans="1:8" s="16" customFormat="1" ht="31.5" customHeight="1" x14ac:dyDescent="0.2">
      <c r="A92" s="96" t="s">
        <v>801</v>
      </c>
      <c r="B92" s="96"/>
      <c r="C92" s="96"/>
      <c r="D92" s="96"/>
      <c r="E92" s="96"/>
      <c r="F92" s="96"/>
      <c r="G92" s="96"/>
      <c r="H92" s="33">
        <f>H91+H69</f>
        <v>0</v>
      </c>
    </row>
    <row r="93" spans="1:8" s="16" customFormat="1" ht="31.5" customHeight="1" x14ac:dyDescent="0.2">
      <c r="A93" s="96" t="s">
        <v>117</v>
      </c>
      <c r="B93" s="96"/>
      <c r="C93" s="96"/>
      <c r="D93" s="96"/>
      <c r="E93" s="96"/>
      <c r="F93" s="96"/>
      <c r="G93" s="96"/>
      <c r="H93" s="33">
        <f>H94-H92</f>
        <v>0</v>
      </c>
    </row>
    <row r="94" spans="1:8" s="16" customFormat="1" ht="31.5" customHeight="1" x14ac:dyDescent="0.2">
      <c r="A94" s="96" t="s">
        <v>800</v>
      </c>
      <c r="B94" s="96"/>
      <c r="C94" s="96"/>
      <c r="D94" s="96"/>
      <c r="E94" s="96"/>
      <c r="F94" s="96"/>
      <c r="G94" s="96"/>
      <c r="H94" s="33">
        <f>H92*1.23</f>
        <v>0</v>
      </c>
    </row>
    <row r="96" spans="1:8" x14ac:dyDescent="0.2">
      <c r="A96" s="93" t="s">
        <v>492</v>
      </c>
      <c r="B96" s="93"/>
      <c r="C96" s="93"/>
      <c r="D96" s="93"/>
      <c r="E96" s="93"/>
      <c r="F96" s="93"/>
      <c r="G96" s="93"/>
      <c r="H96" s="93"/>
    </row>
    <row r="98" spans="1:8" ht="81.75" customHeight="1" x14ac:dyDescent="0.2">
      <c r="A98" s="99" t="s">
        <v>850</v>
      </c>
      <c r="B98" s="100"/>
      <c r="C98" s="100"/>
      <c r="D98" s="100"/>
      <c r="E98" s="100"/>
      <c r="F98" s="100"/>
      <c r="G98" s="100"/>
      <c r="H98" s="100"/>
    </row>
    <row r="100" spans="1:8" ht="134.25" customHeight="1" x14ac:dyDescent="0.2">
      <c r="B100" s="97" t="s">
        <v>104</v>
      </c>
      <c r="C100" s="98"/>
      <c r="D100" s="98"/>
      <c r="E100" s="98"/>
      <c r="F100" s="98"/>
      <c r="G100" s="98"/>
      <c r="H100" s="98"/>
    </row>
    <row r="102" spans="1:8" ht="51" customHeight="1" x14ac:dyDescent="0.2">
      <c r="B102" s="92" t="s">
        <v>95</v>
      </c>
      <c r="C102" s="93"/>
    </row>
  </sheetData>
  <mergeCells count="14">
    <mergeCell ref="A1:H1"/>
    <mergeCell ref="A2:H2"/>
    <mergeCell ref="A3:H3"/>
    <mergeCell ref="C7:H7"/>
    <mergeCell ref="B102:C102"/>
    <mergeCell ref="C70:H70"/>
    <mergeCell ref="A91:G91"/>
    <mergeCell ref="A69:G69"/>
    <mergeCell ref="A92:G92"/>
    <mergeCell ref="A93:G93"/>
    <mergeCell ref="A94:G94"/>
    <mergeCell ref="A96:H96"/>
    <mergeCell ref="A98:H98"/>
    <mergeCell ref="B100:H100"/>
  </mergeCells>
  <phoneticPr fontId="14" type="noConversion"/>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C01A-0B4F-4C2B-84C9-15824AD832C4}">
  <dimension ref="A1:Q54"/>
  <sheetViews>
    <sheetView view="pageBreakPreview" zoomScale="115" zoomScaleNormal="100" zoomScaleSheetLayoutView="115" workbookViewId="0">
      <pane ySplit="6" topLeftCell="A7" activePane="bottomLeft" state="frozen"/>
      <selection pane="bottomLeft" activeCell="A51" sqref="A51"/>
    </sheetView>
  </sheetViews>
  <sheetFormatPr defaultRowHeight="12.75" x14ac:dyDescent="0.2"/>
  <cols>
    <col min="1" max="1" width="8" style="13" customWidth="1"/>
    <col min="2" max="2" width="18.83203125" style="13" customWidth="1"/>
    <col min="3" max="3" width="66.5" style="13" customWidth="1"/>
    <col min="4" max="4" width="8.33203125" style="13" customWidth="1"/>
    <col min="5" max="5" width="12.6640625" style="15" customWidth="1"/>
    <col min="6" max="6" width="10.83203125" style="15" customWidth="1"/>
    <col min="7" max="7" width="14.1640625" style="15" customWidth="1"/>
    <col min="8" max="8" width="25.6640625" style="18" customWidth="1"/>
    <col min="9" max="255" width="9.33203125" style="13"/>
    <col min="256" max="256" width="18.6640625" style="13" customWidth="1"/>
    <col min="257" max="257" width="26.83203125" style="13" customWidth="1"/>
    <col min="258" max="258" width="66.5" style="13" customWidth="1"/>
    <col min="259" max="259" width="14" style="13" customWidth="1"/>
    <col min="260" max="261" width="17.5" style="13" customWidth="1"/>
    <col min="262" max="264" width="19.83203125" style="13" customWidth="1"/>
    <col min="265" max="511" width="9.33203125" style="13"/>
    <col min="512" max="512" width="18.6640625" style="13" customWidth="1"/>
    <col min="513" max="513" width="26.83203125" style="13" customWidth="1"/>
    <col min="514" max="514" width="66.5" style="13" customWidth="1"/>
    <col min="515" max="515" width="14" style="13" customWidth="1"/>
    <col min="516" max="517" width="17.5" style="13" customWidth="1"/>
    <col min="518" max="520" width="19.83203125" style="13" customWidth="1"/>
    <col min="521" max="767" width="9.33203125" style="13"/>
    <col min="768" max="768" width="18.6640625" style="13" customWidth="1"/>
    <col min="769" max="769" width="26.83203125" style="13" customWidth="1"/>
    <col min="770" max="770" width="66.5" style="13" customWidth="1"/>
    <col min="771" max="771" width="14" style="13" customWidth="1"/>
    <col min="772" max="773" width="17.5" style="13" customWidth="1"/>
    <col min="774" max="776" width="19.83203125" style="13" customWidth="1"/>
    <col min="777" max="1023" width="9.33203125" style="13"/>
    <col min="1024" max="1024" width="18.6640625" style="13" customWidth="1"/>
    <col min="1025" max="1025" width="26.83203125" style="13" customWidth="1"/>
    <col min="1026" max="1026" width="66.5" style="13" customWidth="1"/>
    <col min="1027" max="1027" width="14" style="13" customWidth="1"/>
    <col min="1028" max="1029" width="17.5" style="13" customWidth="1"/>
    <col min="1030" max="1032" width="19.83203125" style="13" customWidth="1"/>
    <col min="1033" max="1279" width="9.33203125" style="13"/>
    <col min="1280" max="1280" width="18.6640625" style="13" customWidth="1"/>
    <col min="1281" max="1281" width="26.83203125" style="13" customWidth="1"/>
    <col min="1282" max="1282" width="66.5" style="13" customWidth="1"/>
    <col min="1283" max="1283" width="14" style="13" customWidth="1"/>
    <col min="1284" max="1285" width="17.5" style="13" customWidth="1"/>
    <col min="1286" max="1288" width="19.83203125" style="13" customWidth="1"/>
    <col min="1289" max="1535" width="9.33203125" style="13"/>
    <col min="1536" max="1536" width="18.6640625" style="13" customWidth="1"/>
    <col min="1537" max="1537" width="26.83203125" style="13" customWidth="1"/>
    <col min="1538" max="1538" width="66.5" style="13" customWidth="1"/>
    <col min="1539" max="1539" width="14" style="13" customWidth="1"/>
    <col min="1540" max="1541" width="17.5" style="13" customWidth="1"/>
    <col min="1542" max="1544" width="19.83203125" style="13" customWidth="1"/>
    <col min="1545" max="1791" width="9.33203125" style="13"/>
    <col min="1792" max="1792" width="18.6640625" style="13" customWidth="1"/>
    <col min="1793" max="1793" width="26.83203125" style="13" customWidth="1"/>
    <col min="1794" max="1794" width="66.5" style="13" customWidth="1"/>
    <col min="1795" max="1795" width="14" style="13" customWidth="1"/>
    <col min="1796" max="1797" width="17.5" style="13" customWidth="1"/>
    <col min="1798" max="1800" width="19.83203125" style="13" customWidth="1"/>
    <col min="1801" max="2047" width="9.33203125" style="13"/>
    <col min="2048" max="2048" width="18.6640625" style="13" customWidth="1"/>
    <col min="2049" max="2049" width="26.83203125" style="13" customWidth="1"/>
    <col min="2050" max="2050" width="66.5" style="13" customWidth="1"/>
    <col min="2051" max="2051" width="14" style="13" customWidth="1"/>
    <col min="2052" max="2053" width="17.5" style="13" customWidth="1"/>
    <col min="2054" max="2056" width="19.83203125" style="13" customWidth="1"/>
    <col min="2057" max="2303" width="9.33203125" style="13"/>
    <col min="2304" max="2304" width="18.6640625" style="13" customWidth="1"/>
    <col min="2305" max="2305" width="26.83203125" style="13" customWidth="1"/>
    <col min="2306" max="2306" width="66.5" style="13" customWidth="1"/>
    <col min="2307" max="2307" width="14" style="13" customWidth="1"/>
    <col min="2308" max="2309" width="17.5" style="13" customWidth="1"/>
    <col min="2310" max="2312" width="19.83203125" style="13" customWidth="1"/>
    <col min="2313" max="2559" width="9.33203125" style="13"/>
    <col min="2560" max="2560" width="18.6640625" style="13" customWidth="1"/>
    <col min="2561" max="2561" width="26.83203125" style="13" customWidth="1"/>
    <col min="2562" max="2562" width="66.5" style="13" customWidth="1"/>
    <col min="2563" max="2563" width="14" style="13" customWidth="1"/>
    <col min="2564" max="2565" width="17.5" style="13" customWidth="1"/>
    <col min="2566" max="2568" width="19.83203125" style="13" customWidth="1"/>
    <col min="2569" max="2815" width="9.33203125" style="13"/>
    <col min="2816" max="2816" width="18.6640625" style="13" customWidth="1"/>
    <col min="2817" max="2817" width="26.83203125" style="13" customWidth="1"/>
    <col min="2818" max="2818" width="66.5" style="13" customWidth="1"/>
    <col min="2819" max="2819" width="14" style="13" customWidth="1"/>
    <col min="2820" max="2821" width="17.5" style="13" customWidth="1"/>
    <col min="2822" max="2824" width="19.83203125" style="13" customWidth="1"/>
    <col min="2825" max="3071" width="9.33203125" style="13"/>
    <col min="3072" max="3072" width="18.6640625" style="13" customWidth="1"/>
    <col min="3073" max="3073" width="26.83203125" style="13" customWidth="1"/>
    <col min="3074" max="3074" width="66.5" style="13" customWidth="1"/>
    <col min="3075" max="3075" width="14" style="13" customWidth="1"/>
    <col min="3076" max="3077" width="17.5" style="13" customWidth="1"/>
    <col min="3078" max="3080" width="19.83203125" style="13" customWidth="1"/>
    <col min="3081" max="3327" width="9.33203125" style="13"/>
    <col min="3328" max="3328" width="18.6640625" style="13" customWidth="1"/>
    <col min="3329" max="3329" width="26.83203125" style="13" customWidth="1"/>
    <col min="3330" max="3330" width="66.5" style="13" customWidth="1"/>
    <col min="3331" max="3331" width="14" style="13" customWidth="1"/>
    <col min="3332" max="3333" width="17.5" style="13" customWidth="1"/>
    <col min="3334" max="3336" width="19.83203125" style="13" customWidth="1"/>
    <col min="3337" max="3583" width="9.33203125" style="13"/>
    <col min="3584" max="3584" width="18.6640625" style="13" customWidth="1"/>
    <col min="3585" max="3585" width="26.83203125" style="13" customWidth="1"/>
    <col min="3586" max="3586" width="66.5" style="13" customWidth="1"/>
    <col min="3587" max="3587" width="14" style="13" customWidth="1"/>
    <col min="3588" max="3589" width="17.5" style="13" customWidth="1"/>
    <col min="3590" max="3592" width="19.83203125" style="13" customWidth="1"/>
    <col min="3593" max="3839" width="9.33203125" style="13"/>
    <col min="3840" max="3840" width="18.6640625" style="13" customWidth="1"/>
    <col min="3841" max="3841" width="26.83203125" style="13" customWidth="1"/>
    <col min="3842" max="3842" width="66.5" style="13" customWidth="1"/>
    <col min="3843" max="3843" width="14" style="13" customWidth="1"/>
    <col min="3844" max="3845" width="17.5" style="13" customWidth="1"/>
    <col min="3846" max="3848" width="19.83203125" style="13" customWidth="1"/>
    <col min="3849" max="4095" width="9.33203125" style="13"/>
    <col min="4096" max="4096" width="18.6640625" style="13" customWidth="1"/>
    <col min="4097" max="4097" width="26.83203125" style="13" customWidth="1"/>
    <col min="4098" max="4098" width="66.5" style="13" customWidth="1"/>
    <col min="4099" max="4099" width="14" style="13" customWidth="1"/>
    <col min="4100" max="4101" width="17.5" style="13" customWidth="1"/>
    <col min="4102" max="4104" width="19.83203125" style="13" customWidth="1"/>
    <col min="4105" max="4351" width="9.33203125" style="13"/>
    <col min="4352" max="4352" width="18.6640625" style="13" customWidth="1"/>
    <col min="4353" max="4353" width="26.83203125" style="13" customWidth="1"/>
    <col min="4354" max="4354" width="66.5" style="13" customWidth="1"/>
    <col min="4355" max="4355" width="14" style="13" customWidth="1"/>
    <col min="4356" max="4357" width="17.5" style="13" customWidth="1"/>
    <col min="4358" max="4360" width="19.83203125" style="13" customWidth="1"/>
    <col min="4361" max="4607" width="9.33203125" style="13"/>
    <col min="4608" max="4608" width="18.6640625" style="13" customWidth="1"/>
    <col min="4609" max="4609" width="26.83203125" style="13" customWidth="1"/>
    <col min="4610" max="4610" width="66.5" style="13" customWidth="1"/>
    <col min="4611" max="4611" width="14" style="13" customWidth="1"/>
    <col min="4612" max="4613" width="17.5" style="13" customWidth="1"/>
    <col min="4614" max="4616" width="19.83203125" style="13" customWidth="1"/>
    <col min="4617" max="4863" width="9.33203125" style="13"/>
    <col min="4864" max="4864" width="18.6640625" style="13" customWidth="1"/>
    <col min="4865" max="4865" width="26.83203125" style="13" customWidth="1"/>
    <col min="4866" max="4866" width="66.5" style="13" customWidth="1"/>
    <col min="4867" max="4867" width="14" style="13" customWidth="1"/>
    <col min="4868" max="4869" width="17.5" style="13" customWidth="1"/>
    <col min="4870" max="4872" width="19.83203125" style="13" customWidth="1"/>
    <col min="4873" max="5119" width="9.33203125" style="13"/>
    <col min="5120" max="5120" width="18.6640625" style="13" customWidth="1"/>
    <col min="5121" max="5121" width="26.83203125" style="13" customWidth="1"/>
    <col min="5122" max="5122" width="66.5" style="13" customWidth="1"/>
    <col min="5123" max="5123" width="14" style="13" customWidth="1"/>
    <col min="5124" max="5125" width="17.5" style="13" customWidth="1"/>
    <col min="5126" max="5128" width="19.83203125" style="13" customWidth="1"/>
    <col min="5129" max="5375" width="9.33203125" style="13"/>
    <col min="5376" max="5376" width="18.6640625" style="13" customWidth="1"/>
    <col min="5377" max="5377" width="26.83203125" style="13" customWidth="1"/>
    <col min="5378" max="5378" width="66.5" style="13" customWidth="1"/>
    <col min="5379" max="5379" width="14" style="13" customWidth="1"/>
    <col min="5380" max="5381" width="17.5" style="13" customWidth="1"/>
    <col min="5382" max="5384" width="19.83203125" style="13" customWidth="1"/>
    <col min="5385" max="5631" width="9.33203125" style="13"/>
    <col min="5632" max="5632" width="18.6640625" style="13" customWidth="1"/>
    <col min="5633" max="5633" width="26.83203125" style="13" customWidth="1"/>
    <col min="5634" max="5634" width="66.5" style="13" customWidth="1"/>
    <col min="5635" max="5635" width="14" style="13" customWidth="1"/>
    <col min="5636" max="5637" width="17.5" style="13" customWidth="1"/>
    <col min="5638" max="5640" width="19.83203125" style="13" customWidth="1"/>
    <col min="5641" max="5887" width="9.33203125" style="13"/>
    <col min="5888" max="5888" width="18.6640625" style="13" customWidth="1"/>
    <col min="5889" max="5889" width="26.83203125" style="13" customWidth="1"/>
    <col min="5890" max="5890" width="66.5" style="13" customWidth="1"/>
    <col min="5891" max="5891" width="14" style="13" customWidth="1"/>
    <col min="5892" max="5893" width="17.5" style="13" customWidth="1"/>
    <col min="5894" max="5896" width="19.83203125" style="13" customWidth="1"/>
    <col min="5897" max="6143" width="9.33203125" style="13"/>
    <col min="6144" max="6144" width="18.6640625" style="13" customWidth="1"/>
    <col min="6145" max="6145" width="26.83203125" style="13" customWidth="1"/>
    <col min="6146" max="6146" width="66.5" style="13" customWidth="1"/>
    <col min="6147" max="6147" width="14" style="13" customWidth="1"/>
    <col min="6148" max="6149" width="17.5" style="13" customWidth="1"/>
    <col min="6150" max="6152" width="19.83203125" style="13" customWidth="1"/>
    <col min="6153" max="6399" width="9.33203125" style="13"/>
    <col min="6400" max="6400" width="18.6640625" style="13" customWidth="1"/>
    <col min="6401" max="6401" width="26.83203125" style="13" customWidth="1"/>
    <col min="6402" max="6402" width="66.5" style="13" customWidth="1"/>
    <col min="6403" max="6403" width="14" style="13" customWidth="1"/>
    <col min="6404" max="6405" width="17.5" style="13" customWidth="1"/>
    <col min="6406" max="6408" width="19.83203125" style="13" customWidth="1"/>
    <col min="6409" max="6655" width="9.33203125" style="13"/>
    <col min="6656" max="6656" width="18.6640625" style="13" customWidth="1"/>
    <col min="6657" max="6657" width="26.83203125" style="13" customWidth="1"/>
    <col min="6658" max="6658" width="66.5" style="13" customWidth="1"/>
    <col min="6659" max="6659" width="14" style="13" customWidth="1"/>
    <col min="6660" max="6661" width="17.5" style="13" customWidth="1"/>
    <col min="6662" max="6664" width="19.83203125" style="13" customWidth="1"/>
    <col min="6665" max="6911" width="9.33203125" style="13"/>
    <col min="6912" max="6912" width="18.6640625" style="13" customWidth="1"/>
    <col min="6913" max="6913" width="26.83203125" style="13" customWidth="1"/>
    <col min="6914" max="6914" width="66.5" style="13" customWidth="1"/>
    <col min="6915" max="6915" width="14" style="13" customWidth="1"/>
    <col min="6916" max="6917" width="17.5" style="13" customWidth="1"/>
    <col min="6918" max="6920" width="19.83203125" style="13" customWidth="1"/>
    <col min="6921" max="7167" width="9.33203125" style="13"/>
    <col min="7168" max="7168" width="18.6640625" style="13" customWidth="1"/>
    <col min="7169" max="7169" width="26.83203125" style="13" customWidth="1"/>
    <col min="7170" max="7170" width="66.5" style="13" customWidth="1"/>
    <col min="7171" max="7171" width="14" style="13" customWidth="1"/>
    <col min="7172" max="7173" width="17.5" style="13" customWidth="1"/>
    <col min="7174" max="7176" width="19.83203125" style="13" customWidth="1"/>
    <col min="7177" max="7423" width="9.33203125" style="13"/>
    <col min="7424" max="7424" width="18.6640625" style="13" customWidth="1"/>
    <col min="7425" max="7425" width="26.83203125" style="13" customWidth="1"/>
    <col min="7426" max="7426" width="66.5" style="13" customWidth="1"/>
    <col min="7427" max="7427" width="14" style="13" customWidth="1"/>
    <col min="7428" max="7429" width="17.5" style="13" customWidth="1"/>
    <col min="7430" max="7432" width="19.83203125" style="13" customWidth="1"/>
    <col min="7433" max="7679" width="9.33203125" style="13"/>
    <col min="7680" max="7680" width="18.6640625" style="13" customWidth="1"/>
    <col min="7681" max="7681" width="26.83203125" style="13" customWidth="1"/>
    <col min="7682" max="7682" width="66.5" style="13" customWidth="1"/>
    <col min="7683" max="7683" width="14" style="13" customWidth="1"/>
    <col min="7684" max="7685" width="17.5" style="13" customWidth="1"/>
    <col min="7686" max="7688" width="19.83203125" style="13" customWidth="1"/>
    <col min="7689" max="7935" width="9.33203125" style="13"/>
    <col min="7936" max="7936" width="18.6640625" style="13" customWidth="1"/>
    <col min="7937" max="7937" width="26.83203125" style="13" customWidth="1"/>
    <col min="7938" max="7938" width="66.5" style="13" customWidth="1"/>
    <col min="7939" max="7939" width="14" style="13" customWidth="1"/>
    <col min="7940" max="7941" width="17.5" style="13" customWidth="1"/>
    <col min="7942" max="7944" width="19.83203125" style="13" customWidth="1"/>
    <col min="7945" max="8191" width="9.33203125" style="13"/>
    <col min="8192" max="8192" width="18.6640625" style="13" customWidth="1"/>
    <col min="8193" max="8193" width="26.83203125" style="13" customWidth="1"/>
    <col min="8194" max="8194" width="66.5" style="13" customWidth="1"/>
    <col min="8195" max="8195" width="14" style="13" customWidth="1"/>
    <col min="8196" max="8197" width="17.5" style="13" customWidth="1"/>
    <col min="8198" max="8200" width="19.83203125" style="13" customWidth="1"/>
    <col min="8201" max="8447" width="9.33203125" style="13"/>
    <col min="8448" max="8448" width="18.6640625" style="13" customWidth="1"/>
    <col min="8449" max="8449" width="26.83203125" style="13" customWidth="1"/>
    <col min="8450" max="8450" width="66.5" style="13" customWidth="1"/>
    <col min="8451" max="8451" width="14" style="13" customWidth="1"/>
    <col min="8452" max="8453" width="17.5" style="13" customWidth="1"/>
    <col min="8454" max="8456" width="19.83203125" style="13" customWidth="1"/>
    <col min="8457" max="8703" width="9.33203125" style="13"/>
    <col min="8704" max="8704" width="18.6640625" style="13" customWidth="1"/>
    <col min="8705" max="8705" width="26.83203125" style="13" customWidth="1"/>
    <col min="8706" max="8706" width="66.5" style="13" customWidth="1"/>
    <col min="8707" max="8707" width="14" style="13" customWidth="1"/>
    <col min="8708" max="8709" width="17.5" style="13" customWidth="1"/>
    <col min="8710" max="8712" width="19.83203125" style="13" customWidth="1"/>
    <col min="8713" max="8959" width="9.33203125" style="13"/>
    <col min="8960" max="8960" width="18.6640625" style="13" customWidth="1"/>
    <col min="8961" max="8961" width="26.83203125" style="13" customWidth="1"/>
    <col min="8962" max="8962" width="66.5" style="13" customWidth="1"/>
    <col min="8963" max="8963" width="14" style="13" customWidth="1"/>
    <col min="8964" max="8965" width="17.5" style="13" customWidth="1"/>
    <col min="8966" max="8968" width="19.83203125" style="13" customWidth="1"/>
    <col min="8969" max="9215" width="9.33203125" style="13"/>
    <col min="9216" max="9216" width="18.6640625" style="13" customWidth="1"/>
    <col min="9217" max="9217" width="26.83203125" style="13" customWidth="1"/>
    <col min="9218" max="9218" width="66.5" style="13" customWidth="1"/>
    <col min="9219" max="9219" width="14" style="13" customWidth="1"/>
    <col min="9220" max="9221" width="17.5" style="13" customWidth="1"/>
    <col min="9222" max="9224" width="19.83203125" style="13" customWidth="1"/>
    <col min="9225" max="9471" width="9.33203125" style="13"/>
    <col min="9472" max="9472" width="18.6640625" style="13" customWidth="1"/>
    <col min="9473" max="9473" width="26.83203125" style="13" customWidth="1"/>
    <col min="9474" max="9474" width="66.5" style="13" customWidth="1"/>
    <col min="9475" max="9475" width="14" style="13" customWidth="1"/>
    <col min="9476" max="9477" width="17.5" style="13" customWidth="1"/>
    <col min="9478" max="9480" width="19.83203125" style="13" customWidth="1"/>
    <col min="9481" max="9727" width="9.33203125" style="13"/>
    <col min="9728" max="9728" width="18.6640625" style="13" customWidth="1"/>
    <col min="9729" max="9729" width="26.83203125" style="13" customWidth="1"/>
    <col min="9730" max="9730" width="66.5" style="13" customWidth="1"/>
    <col min="9731" max="9731" width="14" style="13" customWidth="1"/>
    <col min="9732" max="9733" width="17.5" style="13" customWidth="1"/>
    <col min="9734" max="9736" width="19.83203125" style="13" customWidth="1"/>
    <col min="9737" max="9983" width="9.33203125" style="13"/>
    <col min="9984" max="9984" width="18.6640625" style="13" customWidth="1"/>
    <col min="9985" max="9985" width="26.83203125" style="13" customWidth="1"/>
    <col min="9986" max="9986" width="66.5" style="13" customWidth="1"/>
    <col min="9987" max="9987" width="14" style="13" customWidth="1"/>
    <col min="9988" max="9989" width="17.5" style="13" customWidth="1"/>
    <col min="9990" max="9992" width="19.83203125" style="13" customWidth="1"/>
    <col min="9993" max="10239" width="9.33203125" style="13"/>
    <col min="10240" max="10240" width="18.6640625" style="13" customWidth="1"/>
    <col min="10241" max="10241" width="26.83203125" style="13" customWidth="1"/>
    <col min="10242" max="10242" width="66.5" style="13" customWidth="1"/>
    <col min="10243" max="10243" width="14" style="13" customWidth="1"/>
    <col min="10244" max="10245" width="17.5" style="13" customWidth="1"/>
    <col min="10246" max="10248" width="19.83203125" style="13" customWidth="1"/>
    <col min="10249" max="10495" width="9.33203125" style="13"/>
    <col min="10496" max="10496" width="18.6640625" style="13" customWidth="1"/>
    <col min="10497" max="10497" width="26.83203125" style="13" customWidth="1"/>
    <col min="10498" max="10498" width="66.5" style="13" customWidth="1"/>
    <col min="10499" max="10499" width="14" style="13" customWidth="1"/>
    <col min="10500" max="10501" width="17.5" style="13" customWidth="1"/>
    <col min="10502" max="10504" width="19.83203125" style="13" customWidth="1"/>
    <col min="10505" max="10751" width="9.33203125" style="13"/>
    <col min="10752" max="10752" width="18.6640625" style="13" customWidth="1"/>
    <col min="10753" max="10753" width="26.83203125" style="13" customWidth="1"/>
    <col min="10754" max="10754" width="66.5" style="13" customWidth="1"/>
    <col min="10755" max="10755" width="14" style="13" customWidth="1"/>
    <col min="10756" max="10757" width="17.5" style="13" customWidth="1"/>
    <col min="10758" max="10760" width="19.83203125" style="13" customWidth="1"/>
    <col min="10761" max="11007" width="9.33203125" style="13"/>
    <col min="11008" max="11008" width="18.6640625" style="13" customWidth="1"/>
    <col min="11009" max="11009" width="26.83203125" style="13" customWidth="1"/>
    <col min="11010" max="11010" width="66.5" style="13" customWidth="1"/>
    <col min="11011" max="11011" width="14" style="13" customWidth="1"/>
    <col min="11012" max="11013" width="17.5" style="13" customWidth="1"/>
    <col min="11014" max="11016" width="19.83203125" style="13" customWidth="1"/>
    <col min="11017" max="11263" width="9.33203125" style="13"/>
    <col min="11264" max="11264" width="18.6640625" style="13" customWidth="1"/>
    <col min="11265" max="11265" width="26.83203125" style="13" customWidth="1"/>
    <col min="11266" max="11266" width="66.5" style="13" customWidth="1"/>
    <col min="11267" max="11267" width="14" style="13" customWidth="1"/>
    <col min="11268" max="11269" width="17.5" style="13" customWidth="1"/>
    <col min="11270" max="11272" width="19.83203125" style="13" customWidth="1"/>
    <col min="11273" max="11519" width="9.33203125" style="13"/>
    <col min="11520" max="11520" width="18.6640625" style="13" customWidth="1"/>
    <col min="11521" max="11521" width="26.83203125" style="13" customWidth="1"/>
    <col min="11522" max="11522" width="66.5" style="13" customWidth="1"/>
    <col min="11523" max="11523" width="14" style="13" customWidth="1"/>
    <col min="11524" max="11525" width="17.5" style="13" customWidth="1"/>
    <col min="11526" max="11528" width="19.83203125" style="13" customWidth="1"/>
    <col min="11529" max="11775" width="9.33203125" style="13"/>
    <col min="11776" max="11776" width="18.6640625" style="13" customWidth="1"/>
    <col min="11777" max="11777" width="26.83203125" style="13" customWidth="1"/>
    <col min="11778" max="11778" width="66.5" style="13" customWidth="1"/>
    <col min="11779" max="11779" width="14" style="13" customWidth="1"/>
    <col min="11780" max="11781" width="17.5" style="13" customWidth="1"/>
    <col min="11782" max="11784" width="19.83203125" style="13" customWidth="1"/>
    <col min="11785" max="12031" width="9.33203125" style="13"/>
    <col min="12032" max="12032" width="18.6640625" style="13" customWidth="1"/>
    <col min="12033" max="12033" width="26.83203125" style="13" customWidth="1"/>
    <col min="12034" max="12034" width="66.5" style="13" customWidth="1"/>
    <col min="12035" max="12035" width="14" style="13" customWidth="1"/>
    <col min="12036" max="12037" width="17.5" style="13" customWidth="1"/>
    <col min="12038" max="12040" width="19.83203125" style="13" customWidth="1"/>
    <col min="12041" max="12287" width="9.33203125" style="13"/>
    <col min="12288" max="12288" width="18.6640625" style="13" customWidth="1"/>
    <col min="12289" max="12289" width="26.83203125" style="13" customWidth="1"/>
    <col min="12290" max="12290" width="66.5" style="13" customWidth="1"/>
    <col min="12291" max="12291" width="14" style="13" customWidth="1"/>
    <col min="12292" max="12293" width="17.5" style="13" customWidth="1"/>
    <col min="12294" max="12296" width="19.83203125" style="13" customWidth="1"/>
    <col min="12297" max="12543" width="9.33203125" style="13"/>
    <col min="12544" max="12544" width="18.6640625" style="13" customWidth="1"/>
    <col min="12545" max="12545" width="26.83203125" style="13" customWidth="1"/>
    <col min="12546" max="12546" width="66.5" style="13" customWidth="1"/>
    <col min="12547" max="12547" width="14" style="13" customWidth="1"/>
    <col min="12548" max="12549" width="17.5" style="13" customWidth="1"/>
    <col min="12550" max="12552" width="19.83203125" style="13" customWidth="1"/>
    <col min="12553" max="12799" width="9.33203125" style="13"/>
    <col min="12800" max="12800" width="18.6640625" style="13" customWidth="1"/>
    <col min="12801" max="12801" width="26.83203125" style="13" customWidth="1"/>
    <col min="12802" max="12802" width="66.5" style="13" customWidth="1"/>
    <col min="12803" max="12803" width="14" style="13" customWidth="1"/>
    <col min="12804" max="12805" width="17.5" style="13" customWidth="1"/>
    <col min="12806" max="12808" width="19.83203125" style="13" customWidth="1"/>
    <col min="12809" max="13055" width="9.33203125" style="13"/>
    <col min="13056" max="13056" width="18.6640625" style="13" customWidth="1"/>
    <col min="13057" max="13057" width="26.83203125" style="13" customWidth="1"/>
    <col min="13058" max="13058" width="66.5" style="13" customWidth="1"/>
    <col min="13059" max="13059" width="14" style="13" customWidth="1"/>
    <col min="13060" max="13061" width="17.5" style="13" customWidth="1"/>
    <col min="13062" max="13064" width="19.83203125" style="13" customWidth="1"/>
    <col min="13065" max="13311" width="9.33203125" style="13"/>
    <col min="13312" max="13312" width="18.6640625" style="13" customWidth="1"/>
    <col min="13313" max="13313" width="26.83203125" style="13" customWidth="1"/>
    <col min="13314" max="13314" width="66.5" style="13" customWidth="1"/>
    <col min="13315" max="13315" width="14" style="13" customWidth="1"/>
    <col min="13316" max="13317" width="17.5" style="13" customWidth="1"/>
    <col min="13318" max="13320" width="19.83203125" style="13" customWidth="1"/>
    <col min="13321" max="13567" width="9.33203125" style="13"/>
    <col min="13568" max="13568" width="18.6640625" style="13" customWidth="1"/>
    <col min="13569" max="13569" width="26.83203125" style="13" customWidth="1"/>
    <col min="13570" max="13570" width="66.5" style="13" customWidth="1"/>
    <col min="13571" max="13571" width="14" style="13" customWidth="1"/>
    <col min="13572" max="13573" width="17.5" style="13" customWidth="1"/>
    <col min="13574" max="13576" width="19.83203125" style="13" customWidth="1"/>
    <col min="13577" max="13823" width="9.33203125" style="13"/>
    <col min="13824" max="13824" width="18.6640625" style="13" customWidth="1"/>
    <col min="13825" max="13825" width="26.83203125" style="13" customWidth="1"/>
    <col min="13826" max="13826" width="66.5" style="13" customWidth="1"/>
    <col min="13827" max="13827" width="14" style="13" customWidth="1"/>
    <col min="13828" max="13829" width="17.5" style="13" customWidth="1"/>
    <col min="13830" max="13832" width="19.83203125" style="13" customWidth="1"/>
    <col min="13833" max="14079" width="9.33203125" style="13"/>
    <col min="14080" max="14080" width="18.6640625" style="13" customWidth="1"/>
    <col min="14081" max="14081" width="26.83203125" style="13" customWidth="1"/>
    <col min="14082" max="14082" width="66.5" style="13" customWidth="1"/>
    <col min="14083" max="14083" width="14" style="13" customWidth="1"/>
    <col min="14084" max="14085" width="17.5" style="13" customWidth="1"/>
    <col min="14086" max="14088" width="19.83203125" style="13" customWidth="1"/>
    <col min="14089" max="14335" width="9.33203125" style="13"/>
    <col min="14336" max="14336" width="18.6640625" style="13" customWidth="1"/>
    <col min="14337" max="14337" width="26.83203125" style="13" customWidth="1"/>
    <col min="14338" max="14338" width="66.5" style="13" customWidth="1"/>
    <col min="14339" max="14339" width="14" style="13" customWidth="1"/>
    <col min="14340" max="14341" width="17.5" style="13" customWidth="1"/>
    <col min="14342" max="14344" width="19.83203125" style="13" customWidth="1"/>
    <col min="14345" max="14591" width="9.33203125" style="13"/>
    <col min="14592" max="14592" width="18.6640625" style="13" customWidth="1"/>
    <col min="14593" max="14593" width="26.83203125" style="13" customWidth="1"/>
    <col min="14594" max="14594" width="66.5" style="13" customWidth="1"/>
    <col min="14595" max="14595" width="14" style="13" customWidth="1"/>
    <col min="14596" max="14597" width="17.5" style="13" customWidth="1"/>
    <col min="14598" max="14600" width="19.83203125" style="13" customWidth="1"/>
    <col min="14601" max="14847" width="9.33203125" style="13"/>
    <col min="14848" max="14848" width="18.6640625" style="13" customWidth="1"/>
    <col min="14849" max="14849" width="26.83203125" style="13" customWidth="1"/>
    <col min="14850" max="14850" width="66.5" style="13" customWidth="1"/>
    <col min="14851" max="14851" width="14" style="13" customWidth="1"/>
    <col min="14852" max="14853" width="17.5" style="13" customWidth="1"/>
    <col min="14854" max="14856" width="19.83203125" style="13" customWidth="1"/>
    <col min="14857" max="15103" width="9.33203125" style="13"/>
    <col min="15104" max="15104" width="18.6640625" style="13" customWidth="1"/>
    <col min="15105" max="15105" width="26.83203125" style="13" customWidth="1"/>
    <col min="15106" max="15106" width="66.5" style="13" customWidth="1"/>
    <col min="15107" max="15107" width="14" style="13" customWidth="1"/>
    <col min="15108" max="15109" width="17.5" style="13" customWidth="1"/>
    <col min="15110" max="15112" width="19.83203125" style="13" customWidth="1"/>
    <col min="15113" max="15359" width="9.33203125" style="13"/>
    <col min="15360" max="15360" width="18.6640625" style="13" customWidth="1"/>
    <col min="15361" max="15361" width="26.83203125" style="13" customWidth="1"/>
    <col min="15362" max="15362" width="66.5" style="13" customWidth="1"/>
    <col min="15363" max="15363" width="14" style="13" customWidth="1"/>
    <col min="15364" max="15365" width="17.5" style="13" customWidth="1"/>
    <col min="15366" max="15368" width="19.83203125" style="13" customWidth="1"/>
    <col min="15369" max="15615" width="9.33203125" style="13"/>
    <col min="15616" max="15616" width="18.6640625" style="13" customWidth="1"/>
    <col min="15617" max="15617" width="26.83203125" style="13" customWidth="1"/>
    <col min="15618" max="15618" width="66.5" style="13" customWidth="1"/>
    <col min="15619" max="15619" width="14" style="13" customWidth="1"/>
    <col min="15620" max="15621" width="17.5" style="13" customWidth="1"/>
    <col min="15622" max="15624" width="19.83203125" style="13" customWidth="1"/>
    <col min="15625" max="15871" width="9.33203125" style="13"/>
    <col min="15872" max="15872" width="18.6640625" style="13" customWidth="1"/>
    <col min="15873" max="15873" width="26.83203125" style="13" customWidth="1"/>
    <col min="15874" max="15874" width="66.5" style="13" customWidth="1"/>
    <col min="15875" max="15875" width="14" style="13" customWidth="1"/>
    <col min="15876" max="15877" width="17.5" style="13" customWidth="1"/>
    <col min="15878" max="15880" width="19.83203125" style="13" customWidth="1"/>
    <col min="15881" max="16127" width="9.33203125" style="13"/>
    <col min="16128" max="16128" width="18.6640625" style="13" customWidth="1"/>
    <col min="16129" max="16129" width="26.83203125" style="13" customWidth="1"/>
    <col min="16130" max="16130" width="66.5" style="13" customWidth="1"/>
    <col min="16131" max="16131" width="14" style="13" customWidth="1"/>
    <col min="16132" max="16133" width="17.5" style="13" customWidth="1"/>
    <col min="16134" max="16136" width="19.83203125" style="13" customWidth="1"/>
    <col min="16137" max="16384" width="9.33203125" style="13"/>
  </cols>
  <sheetData>
    <row r="1" spans="1:17" s="2" customFormat="1" ht="27" customHeight="1" x14ac:dyDescent="0.2">
      <c r="A1" s="89" t="s">
        <v>802</v>
      </c>
      <c r="B1" s="89"/>
      <c r="C1" s="89"/>
      <c r="D1" s="89"/>
      <c r="E1" s="89"/>
      <c r="F1" s="89"/>
      <c r="G1" s="89"/>
      <c r="H1" s="89"/>
      <c r="I1" s="4"/>
      <c r="J1" s="4"/>
      <c r="K1" s="4"/>
      <c r="L1" s="4"/>
      <c r="M1" s="4"/>
      <c r="N1" s="4"/>
      <c r="O1" s="4"/>
      <c r="P1" s="4"/>
      <c r="Q1" s="4"/>
    </row>
    <row r="2" spans="1:17" s="2" customFormat="1" ht="27" customHeight="1" x14ac:dyDescent="0.2">
      <c r="A2" s="89" t="s">
        <v>803</v>
      </c>
      <c r="B2" s="89"/>
      <c r="C2" s="89"/>
      <c r="D2" s="89"/>
      <c r="E2" s="89"/>
      <c r="F2" s="89"/>
      <c r="G2" s="89"/>
      <c r="H2" s="89"/>
      <c r="I2" s="4"/>
      <c r="J2" s="4"/>
      <c r="K2" s="4"/>
      <c r="L2" s="4"/>
      <c r="M2" s="4"/>
      <c r="N2" s="4"/>
      <c r="O2" s="4"/>
      <c r="P2" s="4"/>
      <c r="Q2" s="4"/>
    </row>
    <row r="3" spans="1:17" s="3" customFormat="1" ht="51" customHeight="1" x14ac:dyDescent="0.2">
      <c r="A3" s="90" t="s">
        <v>479</v>
      </c>
      <c r="B3" s="90"/>
      <c r="C3" s="90"/>
      <c r="D3" s="90"/>
      <c r="E3" s="90"/>
      <c r="F3" s="90"/>
      <c r="G3" s="90"/>
      <c r="H3" s="90"/>
      <c r="I3" s="14"/>
      <c r="J3" s="14"/>
      <c r="K3" s="14"/>
      <c r="L3" s="14"/>
      <c r="M3" s="14"/>
      <c r="N3" s="14"/>
      <c r="O3" s="5"/>
      <c r="P3" s="5"/>
      <c r="Q3" s="5"/>
    </row>
    <row r="5" spans="1:17" s="16" customFormat="1" ht="38.25" x14ac:dyDescent="0.2">
      <c r="A5" s="19" t="s">
        <v>119</v>
      </c>
      <c r="B5" s="19" t="s">
        <v>849</v>
      </c>
      <c r="C5" s="19" t="s">
        <v>0</v>
      </c>
      <c r="D5" s="19" t="s">
        <v>1</v>
      </c>
      <c r="E5" s="20" t="s">
        <v>90</v>
      </c>
      <c r="F5" s="20" t="s">
        <v>96</v>
      </c>
      <c r="G5" s="20" t="s">
        <v>94</v>
      </c>
      <c r="H5" s="21" t="s">
        <v>480</v>
      </c>
    </row>
    <row r="6" spans="1:17" s="17" customFormat="1" x14ac:dyDescent="0.2">
      <c r="A6" s="22" t="s">
        <v>482</v>
      </c>
      <c r="B6" s="22" t="s">
        <v>483</v>
      </c>
      <c r="C6" s="22" t="s">
        <v>484</v>
      </c>
      <c r="D6" s="22" t="s">
        <v>485</v>
      </c>
      <c r="E6" s="23" t="s">
        <v>486</v>
      </c>
      <c r="F6" s="23" t="s">
        <v>487</v>
      </c>
      <c r="G6" s="23" t="s">
        <v>488</v>
      </c>
      <c r="H6" s="24" t="s">
        <v>848</v>
      </c>
    </row>
    <row r="7" spans="1:17" s="16" customFormat="1" ht="36" customHeight="1" x14ac:dyDescent="0.2">
      <c r="A7" s="27" t="s">
        <v>98</v>
      </c>
      <c r="B7" s="28" t="s">
        <v>120</v>
      </c>
      <c r="C7" s="104" t="s">
        <v>813</v>
      </c>
      <c r="D7" s="95"/>
      <c r="E7" s="95"/>
      <c r="F7" s="95"/>
      <c r="G7" s="95"/>
      <c r="H7" s="95"/>
    </row>
    <row r="8" spans="1:17" ht="21" x14ac:dyDescent="0.2">
      <c r="A8" s="30" t="s">
        <v>8</v>
      </c>
      <c r="B8" s="59" t="s">
        <v>810</v>
      </c>
      <c r="C8" s="59" t="s">
        <v>805</v>
      </c>
      <c r="D8" s="60" t="s">
        <v>92</v>
      </c>
      <c r="E8" s="54">
        <v>1</v>
      </c>
      <c r="F8" s="32">
        <v>1</v>
      </c>
      <c r="G8" s="32"/>
      <c r="H8" s="25">
        <f t="shared" ref="H8:H42" si="0">ROUND(E8*G8,2)</f>
        <v>0</v>
      </c>
    </row>
    <row r="9" spans="1:17" ht="21" x14ac:dyDescent="0.2">
      <c r="A9" s="30" t="s">
        <v>9</v>
      </c>
      <c r="B9" s="59" t="s">
        <v>810</v>
      </c>
      <c r="C9" s="59" t="s">
        <v>806</v>
      </c>
      <c r="D9" s="60" t="s">
        <v>92</v>
      </c>
      <c r="E9" s="54">
        <v>3</v>
      </c>
      <c r="F9" s="32">
        <v>1</v>
      </c>
      <c r="G9" s="32"/>
      <c r="H9" s="25">
        <f t="shared" si="0"/>
        <v>0</v>
      </c>
    </row>
    <row r="10" spans="1:17" ht="21" x14ac:dyDescent="0.2">
      <c r="A10" s="30" t="s">
        <v>7</v>
      </c>
      <c r="B10" s="59" t="s">
        <v>810</v>
      </c>
      <c r="C10" s="59" t="s">
        <v>807</v>
      </c>
      <c r="D10" s="60" t="s">
        <v>92</v>
      </c>
      <c r="E10" s="54">
        <v>4</v>
      </c>
      <c r="F10" s="32">
        <v>1</v>
      </c>
      <c r="G10" s="32"/>
      <c r="H10" s="25">
        <f t="shared" si="0"/>
        <v>0</v>
      </c>
    </row>
    <row r="11" spans="1:17" x14ac:dyDescent="0.2">
      <c r="A11" s="30" t="s">
        <v>99</v>
      </c>
      <c r="B11" s="59" t="s">
        <v>810</v>
      </c>
      <c r="C11" s="59" t="s">
        <v>808</v>
      </c>
      <c r="D11" s="60" t="s">
        <v>92</v>
      </c>
      <c r="E11" s="54">
        <v>1</v>
      </c>
      <c r="F11" s="32">
        <v>1</v>
      </c>
      <c r="G11" s="32"/>
      <c r="H11" s="25">
        <f t="shared" si="0"/>
        <v>0</v>
      </c>
    </row>
    <row r="12" spans="1:17" x14ac:dyDescent="0.2">
      <c r="A12" s="30" t="s">
        <v>100</v>
      </c>
      <c r="B12" s="59" t="s">
        <v>810</v>
      </c>
      <c r="C12" s="59" t="s">
        <v>809</v>
      </c>
      <c r="D12" s="60" t="s">
        <v>92</v>
      </c>
      <c r="E12" s="54">
        <v>1</v>
      </c>
      <c r="F12" s="32">
        <v>1</v>
      </c>
      <c r="G12" s="32"/>
      <c r="H12" s="25">
        <f t="shared" si="0"/>
        <v>0</v>
      </c>
    </row>
    <row r="13" spans="1:17" ht="21" x14ac:dyDescent="0.2">
      <c r="A13" s="30" t="s">
        <v>101</v>
      </c>
      <c r="B13" s="59"/>
      <c r="C13" s="59" t="s">
        <v>814</v>
      </c>
      <c r="D13" s="60" t="s">
        <v>92</v>
      </c>
      <c r="E13" s="54">
        <v>1</v>
      </c>
      <c r="F13" s="32">
        <v>1</v>
      </c>
      <c r="G13" s="32"/>
      <c r="H13" s="25">
        <f t="shared" si="0"/>
        <v>0</v>
      </c>
    </row>
    <row r="14" spans="1:17" ht="21" x14ac:dyDescent="0.2">
      <c r="A14" s="30" t="s">
        <v>133</v>
      </c>
      <c r="B14" s="59"/>
      <c r="C14" s="59" t="s">
        <v>815</v>
      </c>
      <c r="D14" s="60" t="s">
        <v>92</v>
      </c>
      <c r="E14" s="54">
        <v>1</v>
      </c>
      <c r="F14" s="32">
        <v>1</v>
      </c>
      <c r="G14" s="32"/>
      <c r="H14" s="25">
        <f t="shared" si="0"/>
        <v>0</v>
      </c>
    </row>
    <row r="15" spans="1:17" ht="31.5" x14ac:dyDescent="0.2">
      <c r="A15" s="30" t="s">
        <v>136</v>
      </c>
      <c r="B15" s="59" t="s">
        <v>811</v>
      </c>
      <c r="C15" s="59" t="s">
        <v>816</v>
      </c>
      <c r="D15" s="60" t="s">
        <v>413</v>
      </c>
      <c r="E15" s="54">
        <v>1</v>
      </c>
      <c r="F15" s="32">
        <v>1</v>
      </c>
      <c r="G15" s="32"/>
      <c r="H15" s="25">
        <f t="shared" si="0"/>
        <v>0</v>
      </c>
    </row>
    <row r="16" spans="1:17" ht="21" x14ac:dyDescent="0.2">
      <c r="A16" s="30" t="s">
        <v>138</v>
      </c>
      <c r="B16" s="59" t="s">
        <v>811</v>
      </c>
      <c r="C16" s="59" t="s">
        <v>817</v>
      </c>
      <c r="D16" s="60" t="s">
        <v>92</v>
      </c>
      <c r="E16" s="54">
        <v>20</v>
      </c>
      <c r="F16" s="32">
        <v>1</v>
      </c>
      <c r="G16" s="32"/>
      <c r="H16" s="25">
        <f t="shared" si="0"/>
        <v>0</v>
      </c>
    </row>
    <row r="17" spans="1:8" x14ac:dyDescent="0.2">
      <c r="A17" s="30" t="s">
        <v>141</v>
      </c>
      <c r="B17" s="59" t="s">
        <v>811</v>
      </c>
      <c r="C17" s="59" t="s">
        <v>818</v>
      </c>
      <c r="D17" s="60" t="s">
        <v>92</v>
      </c>
      <c r="E17" s="54">
        <v>1</v>
      </c>
      <c r="F17" s="32">
        <v>1</v>
      </c>
      <c r="G17" s="32"/>
      <c r="H17" s="25">
        <f t="shared" si="0"/>
        <v>0</v>
      </c>
    </row>
    <row r="18" spans="1:8" ht="21" x14ac:dyDescent="0.2">
      <c r="A18" s="30" t="s">
        <v>143</v>
      </c>
      <c r="B18" s="59" t="s">
        <v>811</v>
      </c>
      <c r="C18" s="59" t="s">
        <v>819</v>
      </c>
      <c r="D18" s="60" t="s">
        <v>93</v>
      </c>
      <c r="E18" s="58">
        <v>2E-3</v>
      </c>
      <c r="F18" s="32">
        <v>1</v>
      </c>
      <c r="G18" s="32"/>
      <c r="H18" s="25">
        <f t="shared" si="0"/>
        <v>0</v>
      </c>
    </row>
    <row r="19" spans="1:8" x14ac:dyDescent="0.2">
      <c r="A19" s="30" t="s">
        <v>145</v>
      </c>
      <c r="B19" s="59" t="s">
        <v>811</v>
      </c>
      <c r="C19" s="59" t="s">
        <v>820</v>
      </c>
      <c r="D19" s="60" t="s">
        <v>3</v>
      </c>
      <c r="E19" s="54">
        <v>10</v>
      </c>
      <c r="F19" s="32">
        <v>1</v>
      </c>
      <c r="G19" s="32"/>
      <c r="H19" s="25">
        <f t="shared" si="0"/>
        <v>0</v>
      </c>
    </row>
    <row r="20" spans="1:8" ht="21" x14ac:dyDescent="0.2">
      <c r="A20" s="30" t="s">
        <v>147</v>
      </c>
      <c r="B20" s="59" t="s">
        <v>811</v>
      </c>
      <c r="C20" s="59" t="s">
        <v>821</v>
      </c>
      <c r="D20" s="60" t="s">
        <v>3</v>
      </c>
      <c r="E20" s="54">
        <v>6</v>
      </c>
      <c r="F20" s="32">
        <v>1</v>
      </c>
      <c r="G20" s="32"/>
      <c r="H20" s="25">
        <f t="shared" si="0"/>
        <v>0</v>
      </c>
    </row>
    <row r="21" spans="1:8" ht="21" x14ac:dyDescent="0.2">
      <c r="A21" s="30" t="s">
        <v>150</v>
      </c>
      <c r="B21" s="59" t="s">
        <v>811</v>
      </c>
      <c r="C21" s="59" t="s">
        <v>822</v>
      </c>
      <c r="D21" s="60" t="s">
        <v>92</v>
      </c>
      <c r="E21" s="54">
        <v>1</v>
      </c>
      <c r="F21" s="32">
        <v>1</v>
      </c>
      <c r="G21" s="32"/>
      <c r="H21" s="25">
        <f t="shared" si="0"/>
        <v>0</v>
      </c>
    </row>
    <row r="22" spans="1:8" ht="21" x14ac:dyDescent="0.2">
      <c r="A22" s="30" t="s">
        <v>152</v>
      </c>
      <c r="B22" s="59" t="s">
        <v>810</v>
      </c>
      <c r="C22" s="59" t="s">
        <v>823</v>
      </c>
      <c r="D22" s="60" t="s">
        <v>3</v>
      </c>
      <c r="E22" s="54">
        <v>124</v>
      </c>
      <c r="F22" s="32">
        <v>1</v>
      </c>
      <c r="G22" s="32"/>
      <c r="H22" s="25">
        <f t="shared" si="0"/>
        <v>0</v>
      </c>
    </row>
    <row r="23" spans="1:8" x14ac:dyDescent="0.2">
      <c r="A23" s="30" t="s">
        <v>155</v>
      </c>
      <c r="B23" s="59" t="s">
        <v>810</v>
      </c>
      <c r="C23" s="59" t="s">
        <v>824</v>
      </c>
      <c r="D23" s="60" t="s">
        <v>3</v>
      </c>
      <c r="E23" s="54">
        <v>130</v>
      </c>
      <c r="F23" s="32">
        <v>1</v>
      </c>
      <c r="G23" s="32"/>
      <c r="H23" s="25">
        <f t="shared" si="0"/>
        <v>0</v>
      </c>
    </row>
    <row r="24" spans="1:8" x14ac:dyDescent="0.2">
      <c r="A24" s="30" t="s">
        <v>157</v>
      </c>
      <c r="B24" s="59" t="s">
        <v>810</v>
      </c>
      <c r="C24" s="59" t="s">
        <v>825</v>
      </c>
      <c r="D24" s="60" t="s">
        <v>840</v>
      </c>
      <c r="E24" s="54">
        <v>6</v>
      </c>
      <c r="F24" s="32">
        <v>1</v>
      </c>
      <c r="G24" s="32"/>
      <c r="H24" s="25">
        <f t="shared" si="0"/>
        <v>0</v>
      </c>
    </row>
    <row r="25" spans="1:8" x14ac:dyDescent="0.2">
      <c r="A25" s="30" t="s">
        <v>160</v>
      </c>
      <c r="B25" s="59" t="s">
        <v>811</v>
      </c>
      <c r="C25" s="59" t="s">
        <v>826</v>
      </c>
      <c r="D25" s="60" t="s">
        <v>841</v>
      </c>
      <c r="E25" s="54">
        <v>1</v>
      </c>
      <c r="F25" s="32">
        <v>1</v>
      </c>
      <c r="G25" s="32"/>
      <c r="H25" s="25">
        <f t="shared" si="0"/>
        <v>0</v>
      </c>
    </row>
    <row r="26" spans="1:8" s="48" customFormat="1" x14ac:dyDescent="0.2">
      <c r="A26" s="103" t="s">
        <v>489</v>
      </c>
      <c r="B26" s="103"/>
      <c r="C26" s="103"/>
      <c r="D26" s="103"/>
      <c r="E26" s="103"/>
      <c r="F26" s="103"/>
      <c r="G26" s="103"/>
      <c r="H26" s="47">
        <f>SUM(H7:H25)</f>
        <v>0</v>
      </c>
    </row>
    <row r="27" spans="1:8" s="29" customFormat="1" ht="33" customHeight="1" x14ac:dyDescent="0.2">
      <c r="A27" s="27" t="s">
        <v>102</v>
      </c>
      <c r="B27" s="28" t="s">
        <v>120</v>
      </c>
      <c r="C27" s="104" t="s">
        <v>827</v>
      </c>
      <c r="D27" s="95"/>
      <c r="E27" s="95"/>
      <c r="F27" s="95"/>
      <c r="G27" s="95"/>
      <c r="H27" s="95">
        <f t="shared" si="0"/>
        <v>0</v>
      </c>
    </row>
    <row r="28" spans="1:8" ht="21" x14ac:dyDescent="0.2">
      <c r="A28" s="30" t="s">
        <v>10</v>
      </c>
      <c r="B28" s="59" t="s">
        <v>810</v>
      </c>
      <c r="C28" s="59" t="s">
        <v>828</v>
      </c>
      <c r="D28" s="60" t="s">
        <v>92</v>
      </c>
      <c r="E28" s="54">
        <v>2</v>
      </c>
      <c r="F28" s="32">
        <v>1</v>
      </c>
      <c r="G28" s="32"/>
      <c r="H28" s="25">
        <f t="shared" si="0"/>
        <v>0</v>
      </c>
    </row>
    <row r="29" spans="1:8" ht="21" x14ac:dyDescent="0.2">
      <c r="A29" s="30" t="s">
        <v>11</v>
      </c>
      <c r="B29" s="59" t="s">
        <v>810</v>
      </c>
      <c r="C29" s="59" t="s">
        <v>829</v>
      </c>
      <c r="D29" s="60" t="s">
        <v>92</v>
      </c>
      <c r="E29" s="54">
        <v>1</v>
      </c>
      <c r="F29" s="32">
        <v>1</v>
      </c>
      <c r="G29" s="32"/>
      <c r="H29" s="25">
        <f t="shared" si="0"/>
        <v>0</v>
      </c>
    </row>
    <row r="30" spans="1:8" ht="21" x14ac:dyDescent="0.2">
      <c r="A30" s="30" t="s">
        <v>12</v>
      </c>
      <c r="B30" s="59" t="s">
        <v>810</v>
      </c>
      <c r="C30" s="59" t="s">
        <v>830</v>
      </c>
      <c r="D30" s="60" t="s">
        <v>92</v>
      </c>
      <c r="E30" s="54">
        <v>2</v>
      </c>
      <c r="F30" s="32">
        <v>1</v>
      </c>
      <c r="G30" s="32"/>
      <c r="H30" s="25">
        <f t="shared" si="0"/>
        <v>0</v>
      </c>
    </row>
    <row r="31" spans="1:8" ht="21" x14ac:dyDescent="0.2">
      <c r="A31" s="30" t="s">
        <v>13</v>
      </c>
      <c r="B31" s="59"/>
      <c r="C31" s="59" t="s">
        <v>831</v>
      </c>
      <c r="D31" s="60" t="s">
        <v>3</v>
      </c>
      <c r="E31" s="54">
        <v>295</v>
      </c>
      <c r="F31" s="32">
        <v>0.5</v>
      </c>
      <c r="G31" s="32"/>
      <c r="H31" s="25">
        <f t="shared" si="0"/>
        <v>0</v>
      </c>
    </row>
    <row r="32" spans="1:8" s="48" customFormat="1" x14ac:dyDescent="0.2">
      <c r="A32" s="103" t="s">
        <v>489</v>
      </c>
      <c r="B32" s="103"/>
      <c r="C32" s="103"/>
      <c r="D32" s="103"/>
      <c r="E32" s="103"/>
      <c r="F32" s="103"/>
      <c r="G32" s="103"/>
      <c r="H32" s="47">
        <f>SUM(H28:H31)</f>
        <v>0</v>
      </c>
    </row>
    <row r="33" spans="1:8" s="29" customFormat="1" ht="33" customHeight="1" x14ac:dyDescent="0.2">
      <c r="A33" s="27" t="s">
        <v>103</v>
      </c>
      <c r="B33" s="28" t="s">
        <v>120</v>
      </c>
      <c r="C33" s="104" t="s">
        <v>832</v>
      </c>
      <c r="D33" s="95"/>
      <c r="E33" s="95"/>
      <c r="F33" s="95"/>
      <c r="G33" s="95"/>
      <c r="H33" s="95">
        <f t="shared" si="0"/>
        <v>0</v>
      </c>
    </row>
    <row r="34" spans="1:8" x14ac:dyDescent="0.2">
      <c r="A34" s="30" t="s">
        <v>22</v>
      </c>
      <c r="B34" s="59" t="s">
        <v>811</v>
      </c>
      <c r="C34" s="59" t="s">
        <v>833</v>
      </c>
      <c r="D34" s="60" t="s">
        <v>92</v>
      </c>
      <c r="E34" s="54">
        <v>2</v>
      </c>
      <c r="F34" s="32">
        <v>1</v>
      </c>
      <c r="G34" s="32"/>
      <c r="H34" s="25">
        <f t="shared" si="0"/>
        <v>0</v>
      </c>
    </row>
    <row r="35" spans="1:8" x14ac:dyDescent="0.2">
      <c r="A35" s="30" t="s">
        <v>23</v>
      </c>
      <c r="B35" s="59" t="s">
        <v>811</v>
      </c>
      <c r="C35" s="59" t="s">
        <v>834</v>
      </c>
      <c r="D35" s="60" t="s">
        <v>92</v>
      </c>
      <c r="E35" s="54">
        <v>6</v>
      </c>
      <c r="F35" s="32">
        <v>1</v>
      </c>
      <c r="G35" s="32"/>
      <c r="H35" s="25">
        <f t="shared" si="0"/>
        <v>0</v>
      </c>
    </row>
    <row r="36" spans="1:8" s="48" customFormat="1" x14ac:dyDescent="0.2">
      <c r="A36" s="103" t="s">
        <v>489</v>
      </c>
      <c r="B36" s="103"/>
      <c r="C36" s="103"/>
      <c r="D36" s="103"/>
      <c r="E36" s="103"/>
      <c r="F36" s="103"/>
      <c r="G36" s="103"/>
      <c r="H36" s="47">
        <f>SUM(H34:H35)</f>
        <v>0</v>
      </c>
    </row>
    <row r="37" spans="1:8" s="29" customFormat="1" ht="33" customHeight="1" x14ac:dyDescent="0.2">
      <c r="A37" s="27" t="s">
        <v>218</v>
      </c>
      <c r="B37" s="28" t="s">
        <v>120</v>
      </c>
      <c r="C37" s="104" t="s">
        <v>835</v>
      </c>
      <c r="D37" s="95"/>
      <c r="E37" s="95"/>
      <c r="F37" s="95"/>
      <c r="G37" s="95"/>
      <c r="H37" s="95">
        <f t="shared" si="0"/>
        <v>0</v>
      </c>
    </row>
    <row r="38" spans="1:8" x14ac:dyDescent="0.2">
      <c r="A38" s="30" t="s">
        <v>28</v>
      </c>
      <c r="B38" s="59" t="s">
        <v>811</v>
      </c>
      <c r="C38" s="59" t="s">
        <v>836</v>
      </c>
      <c r="D38" s="60" t="s">
        <v>92</v>
      </c>
      <c r="E38" s="54">
        <v>2</v>
      </c>
      <c r="F38" s="32">
        <v>1</v>
      </c>
      <c r="G38" s="32"/>
      <c r="H38" s="25">
        <f t="shared" si="0"/>
        <v>0</v>
      </c>
    </row>
    <row r="39" spans="1:8" x14ac:dyDescent="0.2">
      <c r="A39" s="30" t="s">
        <v>30</v>
      </c>
      <c r="B39" s="59" t="s">
        <v>811</v>
      </c>
      <c r="C39" s="59" t="s">
        <v>834</v>
      </c>
      <c r="D39" s="60" t="s">
        <v>92</v>
      </c>
      <c r="E39" s="54">
        <v>2</v>
      </c>
      <c r="F39" s="32">
        <v>1</v>
      </c>
      <c r="G39" s="32"/>
      <c r="H39" s="25">
        <f t="shared" si="0"/>
        <v>0</v>
      </c>
    </row>
    <row r="40" spans="1:8" x14ac:dyDescent="0.2">
      <c r="A40" s="30" t="s">
        <v>31</v>
      </c>
      <c r="B40" s="59" t="s">
        <v>812</v>
      </c>
      <c r="C40" s="59" t="s">
        <v>837</v>
      </c>
      <c r="D40" s="60" t="s">
        <v>92</v>
      </c>
      <c r="E40" s="54">
        <v>7</v>
      </c>
      <c r="F40" s="32">
        <v>1</v>
      </c>
      <c r="G40" s="32"/>
      <c r="H40" s="25">
        <f t="shared" si="0"/>
        <v>0</v>
      </c>
    </row>
    <row r="41" spans="1:8" ht="21" x14ac:dyDescent="0.2">
      <c r="A41" s="30" t="s">
        <v>32</v>
      </c>
      <c r="B41" s="59"/>
      <c r="C41" s="59" t="s">
        <v>838</v>
      </c>
      <c r="D41" s="60" t="s">
        <v>92</v>
      </c>
      <c r="E41" s="54">
        <v>1</v>
      </c>
      <c r="F41" s="32">
        <v>1</v>
      </c>
      <c r="G41" s="32"/>
      <c r="H41" s="25">
        <f t="shared" si="0"/>
        <v>0</v>
      </c>
    </row>
    <row r="42" spans="1:8" ht="21" x14ac:dyDescent="0.2">
      <c r="A42" s="30" t="s">
        <v>33</v>
      </c>
      <c r="B42" s="59"/>
      <c r="C42" s="59" t="s">
        <v>839</v>
      </c>
      <c r="D42" s="60" t="s">
        <v>92</v>
      </c>
      <c r="E42" s="54">
        <v>1</v>
      </c>
      <c r="F42" s="32">
        <v>1</v>
      </c>
      <c r="G42" s="32"/>
      <c r="H42" s="25">
        <f t="shared" si="0"/>
        <v>0</v>
      </c>
    </row>
    <row r="43" spans="1:8" s="48" customFormat="1" x14ac:dyDescent="0.2">
      <c r="A43" s="103" t="s">
        <v>489</v>
      </c>
      <c r="B43" s="103"/>
      <c r="C43" s="103"/>
      <c r="D43" s="103"/>
      <c r="E43" s="103"/>
      <c r="F43" s="103"/>
      <c r="G43" s="103"/>
      <c r="H43" s="47">
        <f>SUM(H38:H42)</f>
        <v>0</v>
      </c>
    </row>
    <row r="44" spans="1:8" s="16" customFormat="1" ht="31.5" customHeight="1" x14ac:dyDescent="0.2">
      <c r="A44" s="96" t="s">
        <v>804</v>
      </c>
      <c r="B44" s="96"/>
      <c r="C44" s="96"/>
      <c r="D44" s="96"/>
      <c r="E44" s="96"/>
      <c r="F44" s="96"/>
      <c r="G44" s="96"/>
      <c r="H44" s="33">
        <f>H26+H32+H36+H43</f>
        <v>0</v>
      </c>
    </row>
    <row r="45" spans="1:8" s="16" customFormat="1" ht="31.5" customHeight="1" x14ac:dyDescent="0.2">
      <c r="A45" s="96" t="s">
        <v>117</v>
      </c>
      <c r="B45" s="96"/>
      <c r="C45" s="96"/>
      <c r="D45" s="96"/>
      <c r="E45" s="96"/>
      <c r="F45" s="96"/>
      <c r="G45" s="96"/>
      <c r="H45" s="33">
        <f>H46-H44</f>
        <v>0</v>
      </c>
    </row>
    <row r="46" spans="1:8" s="16" customFormat="1" ht="31.5" customHeight="1" x14ac:dyDescent="0.2">
      <c r="A46" s="96" t="s">
        <v>842</v>
      </c>
      <c r="B46" s="96"/>
      <c r="C46" s="96"/>
      <c r="D46" s="96"/>
      <c r="E46" s="96"/>
      <c r="F46" s="96"/>
      <c r="G46" s="96"/>
      <c r="H46" s="33">
        <f>H44*1.23</f>
        <v>0</v>
      </c>
    </row>
    <row r="48" spans="1:8" x14ac:dyDescent="0.2">
      <c r="A48" s="93" t="s">
        <v>492</v>
      </c>
      <c r="B48" s="93"/>
      <c r="C48" s="93"/>
      <c r="D48" s="93"/>
      <c r="E48" s="93"/>
      <c r="F48" s="93"/>
      <c r="G48" s="93"/>
      <c r="H48" s="93"/>
    </row>
    <row r="50" spans="1:8" ht="81.75" customHeight="1" x14ac:dyDescent="0.2">
      <c r="A50" s="99" t="s">
        <v>850</v>
      </c>
      <c r="B50" s="100"/>
      <c r="C50" s="100"/>
      <c r="D50" s="100"/>
      <c r="E50" s="100"/>
      <c r="F50" s="100"/>
      <c r="G50" s="100"/>
      <c r="H50" s="100"/>
    </row>
    <row r="52" spans="1:8" ht="134.25" customHeight="1" x14ac:dyDescent="0.2">
      <c r="B52" s="97" t="s">
        <v>104</v>
      </c>
      <c r="C52" s="98"/>
      <c r="D52" s="98"/>
      <c r="E52" s="98"/>
      <c r="F52" s="98"/>
      <c r="G52" s="98"/>
      <c r="H52" s="98"/>
    </row>
    <row r="54" spans="1:8" ht="51" customHeight="1" x14ac:dyDescent="0.2">
      <c r="B54" s="92" t="s">
        <v>95</v>
      </c>
      <c r="C54" s="93"/>
    </row>
  </sheetData>
  <mergeCells count="18">
    <mergeCell ref="A1:H1"/>
    <mergeCell ref="A2:H2"/>
    <mergeCell ref="A3:H3"/>
    <mergeCell ref="A50:H50"/>
    <mergeCell ref="B52:H52"/>
    <mergeCell ref="A26:G26"/>
    <mergeCell ref="C7:H7"/>
    <mergeCell ref="C27:H27"/>
    <mergeCell ref="C33:H33"/>
    <mergeCell ref="C37:H37"/>
    <mergeCell ref="A36:G36"/>
    <mergeCell ref="A32:G32"/>
    <mergeCell ref="B54:C54"/>
    <mergeCell ref="A43:G43"/>
    <mergeCell ref="A44:G44"/>
    <mergeCell ref="A45:G45"/>
    <mergeCell ref="A46:G46"/>
    <mergeCell ref="A48:H48"/>
  </mergeCells>
  <phoneticPr fontId="14" type="noConversion"/>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TES</vt:lpstr>
      <vt:lpstr>branża drogowa</vt:lpstr>
      <vt:lpstr>branża sanitarna - KS</vt:lpstr>
      <vt:lpstr>branża sanitarna - WODOCIĄG</vt:lpstr>
      <vt:lpstr>branża teletechniczna</vt:lpstr>
      <vt:lpstr>'branża drogowa'!Obszar_wydruku</vt:lpstr>
      <vt:lpstr>'branża sanitarna - KS'!Obszar_wydruku</vt:lpstr>
      <vt:lpstr>'branża sanitarna - WODOCIĄG'!Obszar_wydruku</vt:lpstr>
      <vt:lpstr>'branża teletechniczna'!Obszar_wydruku</vt:lpstr>
      <vt:lpstr>TES!Obszar_wydruku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Piotr Biłko</cp:lastModifiedBy>
  <cp:lastPrinted>2020-12-23T07:22:17Z</cp:lastPrinted>
  <dcterms:created xsi:type="dcterms:W3CDTF">2019-10-16T19:20:24Z</dcterms:created>
  <dcterms:modified xsi:type="dcterms:W3CDTF">2020-12-23T07:41:25Z</dcterms:modified>
</cp:coreProperties>
</file>