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24" activeTab="0"/>
  </bookViews>
  <sheets>
    <sheet name="ŁĄCZNIE" sheetId="1" r:id="rId1"/>
    <sheet name="Stan-III" sheetId="2" r:id="rId2"/>
    <sheet name="Stan-IV" sheetId="3" r:id="rId3"/>
    <sheet name="Stan-V" sheetId="4" r:id="rId4"/>
    <sheet name="Stan-VI" sheetId="5" r:id="rId5"/>
    <sheet name="Brenna Gmina" sheetId="6" r:id="rId6"/>
    <sheet name="Skoczów Miasto" sheetId="7" r:id="rId7"/>
    <sheet name="Chodniki" sheetId="8" r:id="rId8"/>
  </sheets>
  <definedNames>
    <definedName name="_xlnm.Print_Area" localSheetId="7">'Chodniki'!$A$1:$E$40</definedName>
    <definedName name="_xlnm.Print_Area" localSheetId="0">'ŁĄCZNIE'!$A$1:$K$257</definedName>
  </definedNames>
  <calcPr fullCalcOnLoad="1" fullPrecision="0"/>
</workbook>
</file>

<file path=xl/sharedStrings.xml><?xml version="1.0" encoding="utf-8"?>
<sst xmlns="http://schemas.openxmlformats.org/spreadsheetml/2006/main" count="2250" uniqueCount="611">
  <si>
    <t>Lp</t>
  </si>
  <si>
    <t>Nr</t>
  </si>
  <si>
    <t>Nazwa drogi</t>
  </si>
  <si>
    <t>Lokalizacja</t>
  </si>
  <si>
    <t>drogi</t>
  </si>
  <si>
    <t>Określenie miejsca</t>
  </si>
  <si>
    <t>do posypywania</t>
  </si>
  <si>
    <t>przystanek autobusowy</t>
  </si>
  <si>
    <t>Skoczów - Brenna</t>
  </si>
  <si>
    <t>Skoczów</t>
  </si>
  <si>
    <t>od</t>
  </si>
  <si>
    <t>do</t>
  </si>
  <si>
    <t>nawierzchnia na moście</t>
  </si>
  <si>
    <t>2+550</t>
  </si>
  <si>
    <t>3+450</t>
  </si>
  <si>
    <t>3+650</t>
  </si>
  <si>
    <t>4+600</t>
  </si>
  <si>
    <t>6+300</t>
  </si>
  <si>
    <t>0+000</t>
  </si>
  <si>
    <t>3+622</t>
  </si>
  <si>
    <t xml:space="preserve">zwalczanie </t>
  </si>
  <si>
    <t>ślisk. /km/</t>
  </si>
  <si>
    <t>/km/</t>
  </si>
  <si>
    <t>0+150</t>
  </si>
  <si>
    <t>2+400</t>
  </si>
  <si>
    <t>2+600</t>
  </si>
  <si>
    <t>3+250</t>
  </si>
  <si>
    <t>3+600</t>
  </si>
  <si>
    <t>Istebna</t>
  </si>
  <si>
    <t>0+300</t>
  </si>
  <si>
    <t>9+270</t>
  </si>
  <si>
    <t>4+800</t>
  </si>
  <si>
    <t>5+400</t>
  </si>
  <si>
    <t>Dębowiec</t>
  </si>
  <si>
    <t>SUMA</t>
  </si>
  <si>
    <t>S T A N D A R D     IV</t>
  </si>
  <si>
    <t>odśnieżan.</t>
  </si>
  <si>
    <t>2+395</t>
  </si>
  <si>
    <t>spadek przed gr. państwa</t>
  </si>
  <si>
    <t>spadek w Marklowicach</t>
  </si>
  <si>
    <t>0+800</t>
  </si>
  <si>
    <t>1+000</t>
  </si>
  <si>
    <t>1+445</t>
  </si>
  <si>
    <t>1+645</t>
  </si>
  <si>
    <t>2+245</t>
  </si>
  <si>
    <t>Zebrzydowice</t>
  </si>
  <si>
    <t>przystanek PKS</t>
  </si>
  <si>
    <t>skrzyżowanie z dr. o naw. twardej</t>
  </si>
  <si>
    <t>pochylenie powyżej 3%</t>
  </si>
  <si>
    <t>teren lasu</t>
  </si>
  <si>
    <t>Cieszyn - Ustroń</t>
  </si>
  <si>
    <t>1+800</t>
  </si>
  <si>
    <t>9+700</t>
  </si>
  <si>
    <t>2+935</t>
  </si>
  <si>
    <t>3+135</t>
  </si>
  <si>
    <t>2+300</t>
  </si>
  <si>
    <t>2+735</t>
  </si>
  <si>
    <t>5+100</t>
  </si>
  <si>
    <t>5+900</t>
  </si>
  <si>
    <t>6+000</t>
  </si>
  <si>
    <t>6+200</t>
  </si>
  <si>
    <t>7+600</t>
  </si>
  <si>
    <t>7+900</t>
  </si>
  <si>
    <t>8+800</t>
  </si>
  <si>
    <t>Cieszyn - Dzięgielów - Cisownica</t>
  </si>
  <si>
    <t>9+200</t>
  </si>
  <si>
    <t>13+628</t>
  </si>
  <si>
    <t>9+470</t>
  </si>
  <si>
    <t>9+670</t>
  </si>
  <si>
    <t>12+650</t>
  </si>
  <si>
    <t>12+850</t>
  </si>
  <si>
    <t>13+520</t>
  </si>
  <si>
    <t>13+620</t>
  </si>
  <si>
    <t>0+500</t>
  </si>
  <si>
    <t>Goleszów</t>
  </si>
  <si>
    <t>1+270</t>
  </si>
  <si>
    <t>4+280</t>
  </si>
  <si>
    <t>wiadukt</t>
  </si>
  <si>
    <t>1+300</t>
  </si>
  <si>
    <t>1+400</t>
  </si>
  <si>
    <t>1+950</t>
  </si>
  <si>
    <t>2+100</t>
  </si>
  <si>
    <t>2+200</t>
  </si>
  <si>
    <t>3+200</t>
  </si>
  <si>
    <t>3+400</t>
  </si>
  <si>
    <t>4+045</t>
  </si>
  <si>
    <t>2+050</t>
  </si>
  <si>
    <t>Strumień</t>
  </si>
  <si>
    <t>przystanek PKS, szkoła</t>
  </si>
  <si>
    <t>0+281</t>
  </si>
  <si>
    <t>1+057</t>
  </si>
  <si>
    <t>1+357</t>
  </si>
  <si>
    <t>1+657</t>
  </si>
  <si>
    <t>1+907</t>
  </si>
  <si>
    <t>droga w nasypie</t>
  </si>
  <si>
    <t>2+507</t>
  </si>
  <si>
    <t>2+607</t>
  </si>
  <si>
    <t>nienormatywne promienie łuków</t>
  </si>
  <si>
    <t>3+757</t>
  </si>
  <si>
    <t>3+907</t>
  </si>
  <si>
    <t>4+207</t>
  </si>
  <si>
    <t>4+257</t>
  </si>
  <si>
    <t>skrzyżowanie z linią kolejową</t>
  </si>
  <si>
    <t>4+907</t>
  </si>
  <si>
    <t>5+107</t>
  </si>
  <si>
    <t>5+457</t>
  </si>
  <si>
    <t>5+657</t>
  </si>
  <si>
    <t>5+907</t>
  </si>
  <si>
    <t>6+157</t>
  </si>
  <si>
    <t>6+257</t>
  </si>
  <si>
    <t>6+407</t>
  </si>
  <si>
    <t>6+557</t>
  </si>
  <si>
    <t>6+757</t>
  </si>
  <si>
    <t>nienormatywny promień łuku</t>
  </si>
  <si>
    <t>7+257</t>
  </si>
  <si>
    <t>7+407</t>
  </si>
  <si>
    <t>7+757</t>
  </si>
  <si>
    <t>Chybie</t>
  </si>
  <si>
    <t>1+100</t>
  </si>
  <si>
    <t>1+200</t>
  </si>
  <si>
    <t>2+000</t>
  </si>
  <si>
    <t>sąsiedztwo stawów</t>
  </si>
  <si>
    <t>2+435</t>
  </si>
  <si>
    <t>0+050</t>
  </si>
  <si>
    <t>2+335</t>
  </si>
  <si>
    <t>6+384</t>
  </si>
  <si>
    <t>spadek Podświnioszów</t>
  </si>
  <si>
    <t>spadek na Podlesiu</t>
  </si>
  <si>
    <t>0+200</t>
  </si>
  <si>
    <t>0+450</t>
  </si>
  <si>
    <t>0+550</t>
  </si>
  <si>
    <t>1+650</t>
  </si>
  <si>
    <t>1+700</t>
  </si>
  <si>
    <t>1+900</t>
  </si>
  <si>
    <t>3+700</t>
  </si>
  <si>
    <t>4+000</t>
  </si>
  <si>
    <t>5+200</t>
  </si>
  <si>
    <t>5+300</t>
  </si>
  <si>
    <t>2+393</t>
  </si>
  <si>
    <t>spadek w Kaczycach</t>
  </si>
  <si>
    <t>1+350</t>
  </si>
  <si>
    <t>1+600</t>
  </si>
  <si>
    <t>spadek w Otrębowie</t>
  </si>
  <si>
    <t xml:space="preserve">  </t>
  </si>
  <si>
    <t>spadek w Zebrzydowicach</t>
  </si>
  <si>
    <t>0+700</t>
  </si>
  <si>
    <t>2+518</t>
  </si>
  <si>
    <t>0+350</t>
  </si>
  <si>
    <t>0+900</t>
  </si>
  <si>
    <t>2+418</t>
  </si>
  <si>
    <t>Kaczyce dojazd do stacji PKP</t>
  </si>
  <si>
    <t>0+390</t>
  </si>
  <si>
    <t>brak</t>
  </si>
  <si>
    <t>pochylenie pow. 3%, przystanki</t>
  </si>
  <si>
    <t>pochylenie pow. 4%</t>
  </si>
  <si>
    <t>0+780</t>
  </si>
  <si>
    <t>Kończyce - Hażlach - Zamarki</t>
  </si>
  <si>
    <t>8+207</t>
  </si>
  <si>
    <t>pochylenie pow. 4%, stawy</t>
  </si>
  <si>
    <t>Hażlach</t>
  </si>
  <si>
    <t>Droga przez wieś Hażlach</t>
  </si>
  <si>
    <t>1+122</t>
  </si>
  <si>
    <t>pochylenie pow. 4%, most</t>
  </si>
  <si>
    <t>2+676</t>
  </si>
  <si>
    <t>1+150</t>
  </si>
  <si>
    <t>miejsca niebezpieczne</t>
  </si>
  <si>
    <t>pochylenie powyżej 4%, most</t>
  </si>
  <si>
    <t>most</t>
  </si>
  <si>
    <t>Skoczów - Landek</t>
  </si>
  <si>
    <t>1+235</t>
  </si>
  <si>
    <t>6+800</t>
  </si>
  <si>
    <t>wysokie nasypy</t>
  </si>
  <si>
    <t>łuk o nienormatywnym promieniu</t>
  </si>
  <si>
    <t>pochylenie powyżej 4%</t>
  </si>
  <si>
    <t>1+500</t>
  </si>
  <si>
    <t>4+100</t>
  </si>
  <si>
    <t>4+300</t>
  </si>
  <si>
    <t>2+950</t>
  </si>
  <si>
    <t>spadek powyżej 4%</t>
  </si>
  <si>
    <t>2+850</t>
  </si>
  <si>
    <t>1+450</t>
  </si>
  <si>
    <t>2+700</t>
  </si>
  <si>
    <t>sąsiedztwo stawów, pochylenie</t>
  </si>
  <si>
    <t>przystanek PKS, most</t>
  </si>
  <si>
    <t>pętla autobusowa</t>
  </si>
  <si>
    <t>2+500</t>
  </si>
  <si>
    <t>1+850</t>
  </si>
  <si>
    <t>Brenna - Leśnica</t>
  </si>
  <si>
    <t>spadek pow. 3%, sąsiedztwo potoku</t>
  </si>
  <si>
    <t>most, sąsiedztwo potoku</t>
  </si>
  <si>
    <t>0+100</t>
  </si>
  <si>
    <t>droga przez wieś Cisownica</t>
  </si>
  <si>
    <t>0+950</t>
  </si>
  <si>
    <t>Leszna - Leszna Górna</t>
  </si>
  <si>
    <t>0+043</t>
  </si>
  <si>
    <t>2+913</t>
  </si>
  <si>
    <t>1+424</t>
  </si>
  <si>
    <t>3+350</t>
  </si>
  <si>
    <t>skrzyżowanie z drogą gminną</t>
  </si>
  <si>
    <t>5+320</t>
  </si>
  <si>
    <t>5+520</t>
  </si>
  <si>
    <t>7+500</t>
  </si>
  <si>
    <t>8+100</t>
  </si>
  <si>
    <t>Międzyświeć - Goleszów</t>
  </si>
  <si>
    <t>6+450</t>
  </si>
  <si>
    <t>3+800</t>
  </si>
  <si>
    <t>5+000</t>
  </si>
  <si>
    <t>6+350</t>
  </si>
  <si>
    <t>3+500</t>
  </si>
  <si>
    <t>4+243</t>
  </si>
  <si>
    <t>spadek Zebrzydowice</t>
  </si>
  <si>
    <t>spadek w Kończycach</t>
  </si>
  <si>
    <t>3+920</t>
  </si>
  <si>
    <t>4+143</t>
  </si>
  <si>
    <t>3+323</t>
  </si>
  <si>
    <t>5+050</t>
  </si>
  <si>
    <t>6+890</t>
  </si>
  <si>
    <t>Nierodzim - Brenna</t>
  </si>
  <si>
    <t>Nierodzim - Kozakowice</t>
  </si>
  <si>
    <t>0+820</t>
  </si>
  <si>
    <t>4+652</t>
  </si>
  <si>
    <t>Goleszów - Hermanice</t>
  </si>
  <si>
    <t>2+996</t>
  </si>
  <si>
    <t>4+523</t>
  </si>
  <si>
    <t>Bażanowice - Dzięgielów</t>
  </si>
  <si>
    <t>1+839</t>
  </si>
  <si>
    <t>Skoczów - Kisielów - Ogrodzona</t>
  </si>
  <si>
    <t>3+583</t>
  </si>
  <si>
    <t>16+924</t>
  </si>
  <si>
    <t>1+430</t>
  </si>
  <si>
    <t>1+885</t>
  </si>
  <si>
    <t>Drogomyśl - Zabłocie</t>
  </si>
  <si>
    <t>4+323</t>
  </si>
  <si>
    <t>4+945</t>
  </si>
  <si>
    <t>Chybie - Zaborze</t>
  </si>
  <si>
    <t>4+856</t>
  </si>
  <si>
    <t>razem VI</t>
  </si>
  <si>
    <t>razem  VI</t>
  </si>
  <si>
    <t>OGÓŁEM III -VI /km/</t>
  </si>
  <si>
    <t>Goleszów - Dzięgielów - Leszna</t>
  </si>
  <si>
    <t>9+170</t>
  </si>
  <si>
    <t>skrzyż.z dr.gm, nienormat. łuki</t>
  </si>
  <si>
    <t>OGÓŁEM III - VI /km/</t>
  </si>
  <si>
    <t>2+857</t>
  </si>
  <si>
    <t>2+445</t>
  </si>
  <si>
    <t>7+855</t>
  </si>
  <si>
    <t xml:space="preserve">Chybie - Zarzecze 
</t>
  </si>
  <si>
    <t xml:space="preserve">Chybie - Zarzecze </t>
  </si>
  <si>
    <t>Gmina</t>
  </si>
  <si>
    <t>Nazwa odcinka</t>
  </si>
  <si>
    <t>Górki - Nałęże</t>
  </si>
  <si>
    <t>Zwalczanie śliskości</t>
  </si>
  <si>
    <t>kilometraż</t>
  </si>
  <si>
    <t>dł. odcinka</t>
  </si>
  <si>
    <t>Standard</t>
  </si>
  <si>
    <t>1+300 - 1+325</t>
  </si>
  <si>
    <t>1+800 - 1+875</t>
  </si>
  <si>
    <t>2+100 - 2+500</t>
  </si>
  <si>
    <t>2+900 - 3+000</t>
  </si>
  <si>
    <t>V</t>
  </si>
  <si>
    <t>2+464 - 2+550</t>
  </si>
  <si>
    <t>IV</t>
  </si>
  <si>
    <t>3+450 - 3+650</t>
  </si>
  <si>
    <t>4+500 - 4+600</t>
  </si>
  <si>
    <t>6+050 - 6+300</t>
  </si>
  <si>
    <t>6+750 - 6+850</t>
  </si>
  <si>
    <t xml:space="preserve">6+850 - 7+050 </t>
  </si>
  <si>
    <t>7+950 - 8+050</t>
  </si>
  <si>
    <t>9+650 - 9+750</t>
  </si>
  <si>
    <t>9+800 - 9+900</t>
  </si>
  <si>
    <t>11+350 - 11+450</t>
  </si>
  <si>
    <t>13+350 - 13+600</t>
  </si>
  <si>
    <t>12+700 - 12+800</t>
  </si>
  <si>
    <t>13+700 - 13+800</t>
  </si>
  <si>
    <t>skrzyżowanie, przystanek PKS</t>
  </si>
  <si>
    <t>14+800 - 16+100</t>
  </si>
  <si>
    <t>teren lesu</t>
  </si>
  <si>
    <t>16+100 - 16+900</t>
  </si>
  <si>
    <t>0+000 - 0+100</t>
  </si>
  <si>
    <t>0+400 - 0+700</t>
  </si>
  <si>
    <t>1+900 - 2+000</t>
  </si>
  <si>
    <t>2+600 - 3+000</t>
  </si>
  <si>
    <t>3+600 - 3+900</t>
  </si>
  <si>
    <t>4+150 - 5+300</t>
  </si>
  <si>
    <t>5+300 - 7+000</t>
  </si>
  <si>
    <t>Grodziec - Górki Wielkie</t>
  </si>
  <si>
    <t>Razem</t>
  </si>
  <si>
    <t xml:space="preserve"> 2+464 - 16+910</t>
  </si>
  <si>
    <t xml:space="preserve"> 0+000 - 7+000</t>
  </si>
  <si>
    <t xml:space="preserve"> 3+810 - 5+365</t>
  </si>
  <si>
    <t>spadek powyżej 3%</t>
  </si>
  <si>
    <t>odśnieżanie</t>
  </si>
  <si>
    <t>skrzyż. z DW 937</t>
  </si>
  <si>
    <t>skrzyżowanie z DW 938</t>
  </si>
  <si>
    <t>skrzyżow. z DW 941</t>
  </si>
  <si>
    <t>skrzyżow. z DW 943</t>
  </si>
  <si>
    <t>skrzyż. z DW 937, spadek</t>
  </si>
  <si>
    <t>spadek, skrzyż. z DW 937</t>
  </si>
  <si>
    <t>skrzyż. z DK 1</t>
  </si>
  <si>
    <t>skrzyż. z DW 943, przyst. autob.</t>
  </si>
  <si>
    <t>skrzyżowanie z DW 937 Kończyce</t>
  </si>
  <si>
    <t>skrzyżowanie z DK 1</t>
  </si>
  <si>
    <t>/ c.d. stand. V.  p.5 /</t>
  </si>
  <si>
    <t>/stand. V p.17 /</t>
  </si>
  <si>
    <t>gr. państwa – Marklowice – Zebrzydowice</t>
  </si>
  <si>
    <t>Kaczyce Dln. - Kończyce Wlk. - Dębowiec – Skoczów</t>
  </si>
  <si>
    <t>Strumień – Landek – Jasienica</t>
  </si>
  <si>
    <t>Droga przez wieś Istebna</t>
  </si>
  <si>
    <t>Kaczyce Dln. - Kończyce Małe – Pruchna – Drogomyśl – Chybie</t>
  </si>
  <si>
    <t>gr. państwa – Kaczyce – Pogwizdów – Cieszyn</t>
  </si>
  <si>
    <t>Pielgrzymowice -Zebrzydowice</t>
  </si>
  <si>
    <t>3+570</t>
  </si>
  <si>
    <t>0+680</t>
  </si>
  <si>
    <t>0+980</t>
  </si>
  <si>
    <t>1+280</t>
  </si>
  <si>
    <t>3+380</t>
  </si>
  <si>
    <t>3+480</t>
  </si>
  <si>
    <t>Kaczyce Grn. - Kaczyce Dln.</t>
  </si>
  <si>
    <t>Cieszyn – Dzięgielów – Cisownica</t>
  </si>
  <si>
    <t>Dębowiec – Międzyświeć</t>
  </si>
  <si>
    <t>2+717</t>
  </si>
  <si>
    <t>2+217</t>
  </si>
  <si>
    <t>2+417</t>
  </si>
  <si>
    <t>Cieszyn – Gumna – Dębowiec – Ochaby – Kiczyce</t>
  </si>
  <si>
    <t>Pogwizdów – Hażlach</t>
  </si>
  <si>
    <t>1+876</t>
  </si>
  <si>
    <t>2+226</t>
  </si>
  <si>
    <t>6+023</t>
  </si>
  <si>
    <t>2+533</t>
  </si>
  <si>
    <t>2+933</t>
  </si>
  <si>
    <t>3+783</t>
  </si>
  <si>
    <t>4+023</t>
  </si>
  <si>
    <t>20+114</t>
  </si>
  <si>
    <t>19+964</t>
  </si>
  <si>
    <t>16+414</t>
  </si>
  <si>
    <t>16+814</t>
  </si>
  <si>
    <t>Droga przez wieś Jaworzynka</t>
  </si>
  <si>
    <t>Zebrzydowice – Kończyce Małe</t>
  </si>
  <si>
    <t>Goleszów – Dzięgielów – Leszna</t>
  </si>
  <si>
    <t>Kostkowice – Ogrodzona</t>
  </si>
  <si>
    <t>Zamarski – Gumna</t>
  </si>
  <si>
    <t>Zabłocie – Chybie</t>
  </si>
  <si>
    <t>Zaborze - Pierściec</t>
  </si>
  <si>
    <t>/c.d. stand. VI  p. 4 /</t>
  </si>
  <si>
    <t>/c.d. stand. V  p. 11/</t>
  </si>
  <si>
    <t>/c.d. stand. V  p. 12/</t>
  </si>
  <si>
    <t>/c.d. stand. IV p.2 /</t>
  </si>
  <si>
    <t>9+376</t>
  </si>
  <si>
    <t>7+676</t>
  </si>
  <si>
    <t>15+942</t>
  </si>
  <si>
    <t>11+408</t>
  </si>
  <si>
    <t>8+426</t>
  </si>
  <si>
    <t>2+780</t>
  </si>
  <si>
    <t>2+980</t>
  </si>
  <si>
    <t>5+930</t>
  </si>
  <si>
    <t>7+480</t>
  </si>
  <si>
    <t>/c.d. stand. IV p.4/</t>
  </si>
  <si>
    <t>/cd. stand. VI p.9 /</t>
  </si>
  <si>
    <t>/c.d. stand. IV p.3/</t>
  </si>
  <si>
    <t>2+720 - 3+120</t>
  </si>
  <si>
    <t>2+395 - 2+495</t>
  </si>
  <si>
    <t xml:space="preserve"> 0+190 - 3+120</t>
  </si>
  <si>
    <t>Górki  - Nałęże</t>
  </si>
  <si>
    <t xml:space="preserve"> 0+730 - 3+000</t>
  </si>
  <si>
    <t>Lipowiec - Brenna</t>
  </si>
  <si>
    <t>Wiślica - Skoczów</t>
  </si>
  <si>
    <t>/c.d. stand. IV p.8/</t>
  </si>
  <si>
    <t>Golasowice – Pielgrzymowice
– Rychułd – Pruchna</t>
  </si>
  <si>
    <t>Wykaz dróg w utrzymaniu przez PZDP
standard V</t>
  </si>
  <si>
    <t>Wykaz dróg w utrzymaniu przez PZDP
standard VI</t>
  </si>
  <si>
    <t>2645 S</t>
  </si>
  <si>
    <t>2607 S</t>
  </si>
  <si>
    <t>2608 S</t>
  </si>
  <si>
    <t>2610 S</t>
  </si>
  <si>
    <t>2616 S</t>
  </si>
  <si>
    <t>2624 S</t>
  </si>
  <si>
    <t>2625 S</t>
  </si>
  <si>
    <t>2627 S</t>
  </si>
  <si>
    <t>2633 S</t>
  </si>
  <si>
    <t>2643 S</t>
  </si>
  <si>
    <t>2646 S</t>
  </si>
  <si>
    <t>2611 S</t>
  </si>
  <si>
    <t>2612 S</t>
  </si>
  <si>
    <t>2613 S</t>
  </si>
  <si>
    <t>2617 S</t>
  </si>
  <si>
    <t>2619 S</t>
  </si>
  <si>
    <t>2621 S</t>
  </si>
  <si>
    <t>2628 S</t>
  </si>
  <si>
    <t>2634 S</t>
  </si>
  <si>
    <t>2644 S</t>
  </si>
  <si>
    <t>2600 S</t>
  </si>
  <si>
    <t>2601 S</t>
  </si>
  <si>
    <t>2602 S</t>
  </si>
  <si>
    <t>2603 S</t>
  </si>
  <si>
    <t>2604 S</t>
  </si>
  <si>
    <t>2615 S</t>
  </si>
  <si>
    <t>2638 S</t>
  </si>
  <si>
    <t>2640 S</t>
  </si>
  <si>
    <t>2642 S</t>
  </si>
  <si>
    <t>2629 S</t>
  </si>
  <si>
    <t>2630 S</t>
  </si>
  <si>
    <t>2631 S</t>
  </si>
  <si>
    <t>2635 S</t>
  </si>
  <si>
    <t>2636 S</t>
  </si>
  <si>
    <t xml:space="preserve">skrzyż. z DP 2613 S,wiadukt, PKS </t>
  </si>
  <si>
    <t>skrzyż. z DP 2610 S</t>
  </si>
  <si>
    <t>PKS, skrzyż.DP 2608 S,most rz. Radoń</t>
  </si>
  <si>
    <t>skrzyż. z DP 2612 S</t>
  </si>
  <si>
    <t>skrzyż. z DP 2607 S</t>
  </si>
  <si>
    <t>skrzyżow. z DP 2625 S</t>
  </si>
  <si>
    <t>skrzyżow. z DP 2624 S, spadek</t>
  </si>
  <si>
    <t>skrzyżow. z DP 2633 S</t>
  </si>
  <si>
    <t>skrzyżowanie z DP 2607 S</t>
  </si>
  <si>
    <t>skrzyżow. z DP 2608 S</t>
  </si>
  <si>
    <t>skrzyżow. z DP 2610 S</t>
  </si>
  <si>
    <t>skrzyżowanie z DP 2609 S</t>
  </si>
  <si>
    <t>skrzyżowanie z DP 2614 S</t>
  </si>
  <si>
    <t>skrzyżowanie z DP 2613 S, most</t>
  </si>
  <si>
    <t>most, skrzyżowanie z 2602 S</t>
  </si>
  <si>
    <t>skrzyżowanie z 2602 S</t>
  </si>
  <si>
    <t>skrzyżowanie z 2630 S</t>
  </si>
  <si>
    <t>skrzyżowanie z 2629 S</t>
  </si>
  <si>
    <t>0+438</t>
  </si>
  <si>
    <t>16+114</t>
  </si>
  <si>
    <t xml:space="preserve">6+784  </t>
  </si>
  <si>
    <t>7+284</t>
  </si>
  <si>
    <t xml:space="preserve">9+484 </t>
  </si>
  <si>
    <t xml:space="preserve">11+384 </t>
  </si>
  <si>
    <t>11+584</t>
  </si>
  <si>
    <t xml:space="preserve">13+384 </t>
  </si>
  <si>
    <t>15+284</t>
  </si>
  <si>
    <t xml:space="preserve">15+884 </t>
  </si>
  <si>
    <t>10+284</t>
  </si>
  <si>
    <t>Rychułd - Bąków</t>
  </si>
  <si>
    <t>skrzyżowanie z DK1</t>
  </si>
  <si>
    <t>0+131</t>
  </si>
  <si>
    <t>3+100</t>
  </si>
  <si>
    <t>Jarząbkowice - Zbytków</t>
  </si>
  <si>
    <t>0+885</t>
  </si>
  <si>
    <t>skrzyżownaie, most dojazdowy</t>
  </si>
  <si>
    <t xml:space="preserve">2623 S  </t>
  </si>
  <si>
    <t xml:space="preserve">2631 S </t>
  </si>
  <si>
    <t xml:space="preserve">2639 S </t>
  </si>
  <si>
    <t>spadek powyżej 4 %</t>
  </si>
  <si>
    <t>Goleszów, Dębowiec</t>
  </si>
  <si>
    <t xml:space="preserve">Hażlach, Dębowiec </t>
  </si>
  <si>
    <t>2+875</t>
  </si>
  <si>
    <t>0+025</t>
  </si>
  <si>
    <t>0+075</t>
  </si>
  <si>
    <t>2+075</t>
  </si>
  <si>
    <t>2+225</t>
  </si>
  <si>
    <t>2+725</t>
  </si>
  <si>
    <t>3+117</t>
  </si>
  <si>
    <t>3+517</t>
  </si>
  <si>
    <t>3+717</t>
  </si>
  <si>
    <t>Cieszyn - Gumna Dębowiec - Ochaby - Kiczyce</t>
  </si>
  <si>
    <t>Pierściec - Wieszczęta - Rudzica</t>
  </si>
  <si>
    <t>2+569</t>
  </si>
  <si>
    <t>1+120</t>
  </si>
  <si>
    <t>skrzyżowanie z linia kolejową</t>
  </si>
  <si>
    <t>4+071</t>
  </si>
  <si>
    <t>4+221</t>
  </si>
  <si>
    <t>4+271</t>
  </si>
  <si>
    <t>4+421</t>
  </si>
  <si>
    <t>4+621</t>
  </si>
  <si>
    <t>5+221</t>
  </si>
  <si>
    <t>5+331</t>
  </si>
  <si>
    <t>Wykaz ulic w utrzymaniu przez PZDP na terenie Miasta Skoczów</t>
  </si>
  <si>
    <t>ulica Górecka</t>
  </si>
  <si>
    <t xml:space="preserve"> 0+000 - 2+159</t>
  </si>
  <si>
    <t>2614 S</t>
  </si>
  <si>
    <t>ulica Mickiewicza</t>
  </si>
  <si>
    <t>0+000 - 0+712</t>
  </si>
  <si>
    <t>ulica Górny Bór</t>
  </si>
  <si>
    <t xml:space="preserve"> 0+713 - 2+208</t>
  </si>
  <si>
    <t>0+000 - 0+641</t>
  </si>
  <si>
    <t>ulica Stalmacha</t>
  </si>
  <si>
    <t>Długość</t>
  </si>
  <si>
    <t>ulica Wislica</t>
  </si>
  <si>
    <t>ulica Kiczycka</t>
  </si>
  <si>
    <t>15+248 - 17+143</t>
  </si>
  <si>
    <t>0+000 - 1+229</t>
  </si>
  <si>
    <t>2641 S</t>
  </si>
  <si>
    <t>ulica Dolny Bór</t>
  </si>
  <si>
    <t>0+000 - 2+477</t>
  </si>
  <si>
    <t>ulica Cieszyńska</t>
  </si>
  <si>
    <t>0+872 - 1+600</t>
  </si>
  <si>
    <t>ulica Objazdowa</t>
  </si>
  <si>
    <t>1+600 - 2+180</t>
  </si>
  <si>
    <t>ulica Bielska</t>
  </si>
  <si>
    <t>2+180 - 3+404</t>
  </si>
  <si>
    <t>Nazwa ulicy i odcinek</t>
  </si>
  <si>
    <t>Wislica - Skoczów</t>
  </si>
  <si>
    <t>Kaczyce dln. - Kończyce Wlk. - Dębowiec - Skoczów</t>
  </si>
  <si>
    <t>Międzyświeć - Skoczów - Pogórze</t>
  </si>
  <si>
    <t>Ciąg pieszy od granicy miasta Skoczowa z sołectwem Pogórze, w Pogórzu - przy drodze powiatowej Skoczów - Brenna</t>
  </si>
  <si>
    <t>Ciąg pieszy od granicy miasta Skoczowa z sołectwem Kiczyce, w Kiczycach - przy drodze powiatowej Skoczów - Landek (ul. Kiczycka)</t>
  </si>
  <si>
    <t>Ciąg pieszy od granicy miasta Skoczowa z sołectwem Wilamowice, w Wilamowicach - przy drodze powiatowej Skoczów - Kisielów - Ogrodzona (ul. Iskrzyczyńska - 0,140 km, ul. Cieszyńska 0,830 km)</t>
  </si>
  <si>
    <t>ul. Mickiewicza - od skrzyżowania z ul. Objazdową do skrzyżowania z ul. Górny Bór - chodniki na całym odcinku strona lewa i prawa</t>
  </si>
  <si>
    <t>(w tym 0,200 km utrzymywane przez PZDP)</t>
  </si>
  <si>
    <t>ul. Objazdowa - od skrzyżowania z ul. Schodową do skrzyżowania z ul. Bielską - chodnik prawa i lewa strona + ronda</t>
  </si>
  <si>
    <t>ul. Bielska - od granicy miasta z sołectwem Pogórze do skrzyżowania z ul. Objazdową chodnik miejscowo lewa i prawa strona + rondo</t>
  </si>
  <si>
    <t>ul. Górny Bór - od skrzyżowania z ul. Mickiewicza do granicy miasta z sołectwem Międzyśweić - chodnik miejscowo prawa i lewa strona</t>
  </si>
  <si>
    <t>(w tym 2,74 km utrzymywane przez PZDP)</t>
  </si>
  <si>
    <t>ul. Cieszyńska - od granicy miasta z sołectwem Wilamowice do skrzyżowania z ulicą Objazdową - chodnik miejscowo prawa i lewa strona</t>
  </si>
  <si>
    <t>ul. Kiczycka - od skrzyżowania z ul. Bielską do granicy miasta z sołectwem Kiczyce - chodnik miejscowo lewa i prawa strona</t>
  </si>
  <si>
    <t>ul. Górecka - od ronda skrzyżowania z ul. Bielską do granicy miasta z Pogórze - chodnik lewa i prawa strona</t>
  </si>
  <si>
    <t>ul. Stalmacha - od ronda skrzyżowania z ul. Objazdową do granicy miasta z gminą Dębowiec - chodnik miejscowo lewa i prawa strona</t>
  </si>
  <si>
    <t>(w tym 1,800 km utrzymywane przez PZDP)</t>
  </si>
  <si>
    <t>ul. Wislicka - schody + chodnik lewa strona od skrzyżowania z ul. Stalmacha do wjazdu na cmentarz</t>
  </si>
  <si>
    <t>Ciągi piesze wraz ze schodami przy drogach powiatowych na terenie miasta Skoczów</t>
  </si>
  <si>
    <t>Ciągi piesze przy drogach powiatowych zamiejskich na terenie gminy Skoczów</t>
  </si>
  <si>
    <t>Ilość ciągów pieszych miejskich utrzymywanych przez właścicieli posesji przylegających do chodników</t>
  </si>
  <si>
    <t>Ilośc ciągów pieszych miejskich wraz ze schodami utrzymywanych przez PZDP</t>
  </si>
  <si>
    <t>Łącznie - ciągi piesze miejskie wraz ze schodami</t>
  </si>
  <si>
    <t>Wykaz dróg w utrzymaniu przez PZDP 
standard  IV</t>
  </si>
  <si>
    <t>2+464</t>
  </si>
  <si>
    <t>16+910</t>
  </si>
  <si>
    <t>4+500</t>
  </si>
  <si>
    <t>6+050</t>
  </si>
  <si>
    <t>6+750</t>
  </si>
  <si>
    <t>6+850</t>
  </si>
  <si>
    <t>7+950</t>
  </si>
  <si>
    <t>9+650</t>
  </si>
  <si>
    <t>9+800</t>
  </si>
  <si>
    <t>11+350</t>
  </si>
  <si>
    <t>13+350</t>
  </si>
  <si>
    <t>12+700</t>
  </si>
  <si>
    <t>13+700</t>
  </si>
  <si>
    <t>14+800</t>
  </si>
  <si>
    <t>16+100</t>
  </si>
  <si>
    <t>7+050</t>
  </si>
  <si>
    <t>8+050</t>
  </si>
  <si>
    <t>9+750</t>
  </si>
  <si>
    <t>9+900</t>
  </si>
  <si>
    <t>11+450</t>
  </si>
  <si>
    <t>13+600</t>
  </si>
  <si>
    <t>12+800</t>
  </si>
  <si>
    <t>13+800</t>
  </si>
  <si>
    <t>16+900</t>
  </si>
  <si>
    <t>Brenna</t>
  </si>
  <si>
    <t>Miasto Skoczów</t>
  </si>
  <si>
    <t>0+730</t>
  </si>
  <si>
    <t>ul. Mickiewicza</t>
  </si>
  <si>
    <t>0+650</t>
  </si>
  <si>
    <t>ul. Wiślicka</t>
  </si>
  <si>
    <t>ul. Górny Bór</t>
  </si>
  <si>
    <t>2+234</t>
  </si>
  <si>
    <t>4+920</t>
  </si>
  <si>
    <t>3+252</t>
  </si>
  <si>
    <t>ul. Stalmacha</t>
  </si>
  <si>
    <t>17+576</t>
  </si>
  <si>
    <t>ul. Kiczycka</t>
  </si>
  <si>
    <t>2+801</t>
  </si>
  <si>
    <t>ul. Dolny Bór</t>
  </si>
  <si>
    <t>Skoczów - ul. Dolny Bór</t>
  </si>
  <si>
    <t>ul. Cieszyńska</t>
  </si>
  <si>
    <t>ul. Objazdowa</t>
  </si>
  <si>
    <t>2+341</t>
  </si>
  <si>
    <t>3+203</t>
  </si>
  <si>
    <t>ul. Bielska</t>
  </si>
  <si>
    <t>5+970</t>
  </si>
  <si>
    <t>0+190</t>
  </si>
  <si>
    <t>3+120</t>
  </si>
  <si>
    <t>2+720</t>
  </si>
  <si>
    <t>2+495</t>
  </si>
  <si>
    <t>3+000</t>
  </si>
  <si>
    <t>2+900</t>
  </si>
  <si>
    <t>1+325</t>
  </si>
  <si>
    <t>1+875</t>
  </si>
  <si>
    <t>7+000</t>
  </si>
  <si>
    <t>Brenna Leśnica</t>
  </si>
  <si>
    <t>0+400</t>
  </si>
  <si>
    <t>4+150</t>
  </si>
  <si>
    <t>3+900</t>
  </si>
  <si>
    <t>3+810</t>
  </si>
  <si>
    <t>5+365</t>
  </si>
  <si>
    <t>9+139</t>
  </si>
  <si>
    <t>Chybie, Strumień</t>
  </si>
  <si>
    <t>3+917</t>
  </si>
  <si>
    <t>5+775</t>
  </si>
  <si>
    <t>S T A N D A R D     III</t>
  </si>
  <si>
    <r>
      <t>/ c.d. stand. IV.  p.</t>
    </r>
    <r>
      <rPr>
        <sz val="8"/>
        <color indexed="10"/>
        <rFont val="Arial CE"/>
        <family val="0"/>
      </rPr>
      <t>1</t>
    </r>
    <r>
      <rPr>
        <sz val="8"/>
        <rFont val="Arial CE"/>
        <family val="0"/>
      </rPr>
      <t xml:space="preserve"> /</t>
    </r>
  </si>
  <si>
    <t>DK 81 - Drogomyśl</t>
  </si>
  <si>
    <t xml:space="preserve">Międzyświeć - Skoczów - Pogórze  odcinek Międzyświeć - Skoczów  odcinek Skoczów - Pogórze </t>
  </si>
  <si>
    <t>Nr drogi</t>
  </si>
  <si>
    <t>gr. państwa – Kaczyce – 
Pogwizdów – Cieszyn
/c.d. stand. IV p.5/</t>
  </si>
  <si>
    <t xml:space="preserve">2626 S </t>
  </si>
  <si>
    <t>RAZEM  IV  STANDARD:</t>
  </si>
  <si>
    <t>RAZEM III STANDARD:</t>
  </si>
  <si>
    <t xml:space="preserve">RAZEM  III  STANDARD:  </t>
  </si>
  <si>
    <t xml:space="preserve">2622 S </t>
  </si>
  <si>
    <t>RAZEM  V  STANDARD:</t>
  </si>
  <si>
    <t xml:space="preserve">2605 S </t>
  </si>
  <si>
    <t xml:space="preserve">2606 S </t>
  </si>
  <si>
    <t xml:space="preserve">2609 S </t>
  </si>
  <si>
    <t xml:space="preserve">2610 S </t>
  </si>
  <si>
    <t xml:space="preserve">2614 S </t>
  </si>
  <si>
    <t xml:space="preserve">2618 S </t>
  </si>
  <si>
    <t xml:space="preserve">2620 S </t>
  </si>
  <si>
    <t xml:space="preserve">2632 S </t>
  </si>
  <si>
    <t xml:space="preserve">2634 S </t>
  </si>
  <si>
    <t xml:space="preserve">2637 S </t>
  </si>
  <si>
    <t>III</t>
  </si>
  <si>
    <t>S T A N D A R D     V</t>
  </si>
  <si>
    <t>S T A N D A R D     VI</t>
  </si>
  <si>
    <r>
      <t>/ c.d. stand. IV.  p.</t>
    </r>
    <r>
      <rPr>
        <sz val="10"/>
        <color indexed="10"/>
        <rFont val="Arial CE"/>
        <family val="0"/>
      </rPr>
      <t>1</t>
    </r>
    <r>
      <rPr>
        <sz val="10"/>
        <rFont val="Arial CE"/>
        <family val="0"/>
      </rPr>
      <t xml:space="preserve"> /</t>
    </r>
  </si>
  <si>
    <t>Wykaz dróg na terenie Gminy Brenna</t>
  </si>
  <si>
    <t>Wykaz dróg w utrzymaniu przez PZDP 
standard  III</t>
  </si>
  <si>
    <t>Załącznik nr 11 do SIWZ</t>
  </si>
  <si>
    <t xml:space="preserve">Wykaz dróg w utrzymaniu przez PZDP 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</si>
</sst>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49">
    <font>
      <sz val="10"/>
      <name val="Arial CE"/>
      <family val="0"/>
    </font>
    <font>
      <sz val="14"/>
      <name val="Arial CE"/>
      <family val="2"/>
    </font>
    <font>
      <sz val="24"/>
      <name val="Arial CE"/>
      <family val="2"/>
    </font>
    <font>
      <sz val="8"/>
      <name val="Arial CE"/>
      <family val="0"/>
    </font>
    <font>
      <sz val="16"/>
      <name val="Arial CE"/>
      <family val="0"/>
    </font>
    <font>
      <sz val="2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10"/>
      <name val="Arial CE"/>
      <family val="0"/>
    </font>
    <font>
      <b/>
      <sz val="8"/>
      <name val="Arial CE"/>
      <family val="0"/>
    </font>
    <font>
      <sz val="12"/>
      <name val="Arial CE"/>
      <family val="2"/>
    </font>
    <font>
      <b/>
      <sz val="10"/>
      <name val="Arial CE"/>
      <family val="0"/>
    </font>
    <font>
      <b/>
      <u val="single"/>
      <sz val="12"/>
      <name val="Arial CE"/>
      <family val="0"/>
    </font>
    <font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>
        <color indexed="63"/>
      </top>
      <bottom style="dashDot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ashDot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Dot"/>
    </border>
    <border>
      <left style="medium"/>
      <right style="thin"/>
      <top>
        <color indexed="63"/>
      </top>
      <bottom style="dashDot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ashDot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ashDot"/>
      <bottom>
        <color indexed="63"/>
      </bottom>
    </border>
    <border>
      <left style="double"/>
      <right style="thin"/>
      <top style="dashDot"/>
      <bottom>
        <color indexed="63"/>
      </bottom>
    </border>
    <border>
      <left style="thin"/>
      <right style="medium"/>
      <top style="dashDot"/>
      <bottom>
        <color indexed="63"/>
      </bottom>
    </border>
    <border>
      <left>
        <color indexed="63"/>
      </left>
      <right style="double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ashDot"/>
      <bottom>
        <color indexed="63"/>
      </bottom>
    </border>
    <border>
      <left style="thin"/>
      <right>
        <color indexed="63"/>
      </right>
      <top style="dashDot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dashDot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medium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dashDot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 style="medium"/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 style="thin"/>
    </border>
    <border>
      <left style="medium"/>
      <right style="thin"/>
      <top style="medium"/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double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double"/>
      <top style="thick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double"/>
      <top>
        <color indexed="63"/>
      </top>
      <bottom style="dashDot"/>
    </border>
    <border>
      <left style="thin"/>
      <right style="double"/>
      <top style="dashDot"/>
      <bottom style="dashDot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 quotePrefix="1">
      <alignment horizontal="center" vertical="top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21" xfId="0" applyFont="1" applyBorder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/>
    </xf>
    <xf numFmtId="166" fontId="3" fillId="0" borderId="1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vertical="center"/>
    </xf>
    <xf numFmtId="166" fontId="3" fillId="0" borderId="11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166" fontId="3" fillId="0" borderId="16" xfId="0" applyNumberFormat="1" applyFont="1" applyBorder="1" applyAlignment="1">
      <alignment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166" fontId="3" fillId="0" borderId="36" xfId="0" applyNumberFormat="1" applyFont="1" applyBorder="1" applyAlignment="1">
      <alignment vertical="center"/>
    </xf>
    <xf numFmtId="166" fontId="3" fillId="0" borderId="37" xfId="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166" fontId="0" fillId="0" borderId="38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166" fontId="3" fillId="0" borderId="41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37" xfId="0" applyFont="1" applyBorder="1" applyAlignment="1">
      <alignment horizontal="center"/>
    </xf>
    <xf numFmtId="166" fontId="3" fillId="0" borderId="37" xfId="0" applyNumberFormat="1" applyFont="1" applyBorder="1" applyAlignment="1">
      <alignment/>
    </xf>
    <xf numFmtId="0" fontId="3" fillId="0" borderId="45" xfId="0" applyFont="1" applyBorder="1" applyAlignment="1">
      <alignment vertical="center"/>
    </xf>
    <xf numFmtId="166" fontId="0" fillId="0" borderId="46" xfId="0" applyNumberFormat="1" applyFont="1" applyBorder="1" applyAlignment="1">
      <alignment/>
    </xf>
    <xf numFmtId="0" fontId="3" fillId="0" borderId="47" xfId="0" applyFont="1" applyBorder="1" applyAlignment="1" quotePrefix="1">
      <alignment horizontal="center" vertical="top"/>
    </xf>
    <xf numFmtId="166" fontId="0" fillId="0" borderId="4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166" fontId="0" fillId="0" borderId="49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/>
    </xf>
    <xf numFmtId="166" fontId="0" fillId="0" borderId="5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49" xfId="0" applyFont="1" applyBorder="1" applyAlignment="1">
      <alignment horizontal="center" vertical="center" wrapText="1"/>
    </xf>
    <xf numFmtId="166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6" fontId="0" fillId="0" borderId="51" xfId="0" applyNumberFormat="1" applyFont="1" applyBorder="1" applyAlignment="1">
      <alignment horizontal="center" vertical="center"/>
    </xf>
    <xf numFmtId="166" fontId="0" fillId="0" borderId="43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166" fontId="0" fillId="0" borderId="52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66" fontId="0" fillId="0" borderId="55" xfId="0" applyNumberFormat="1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166" fontId="0" fillId="0" borderId="57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58" xfId="0" applyBorder="1" applyAlignment="1">
      <alignment horizontal="right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63" xfId="0" applyFont="1" applyBorder="1" applyAlignment="1">
      <alignment/>
    </xf>
    <xf numFmtId="0" fontId="10" fillId="0" borderId="6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66" fontId="0" fillId="0" borderId="0" xfId="0" applyNumberFormat="1" applyAlignment="1">
      <alignment vertical="center"/>
    </xf>
    <xf numFmtId="0" fontId="3" fillId="0" borderId="4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 horizontal="center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 horizont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10" fillId="0" borderId="73" xfId="0" applyNumberFormat="1" applyFont="1" applyBorder="1" applyAlignment="1">
      <alignment horizontal="center"/>
    </xf>
    <xf numFmtId="166" fontId="3" fillId="0" borderId="68" xfId="0" applyNumberFormat="1" applyFont="1" applyBorder="1" applyAlignment="1">
      <alignment horizontal="center"/>
    </xf>
    <xf numFmtId="166" fontId="3" fillId="0" borderId="70" xfId="0" applyNumberFormat="1" applyFont="1" applyBorder="1" applyAlignment="1">
      <alignment horizontal="center"/>
    </xf>
    <xf numFmtId="166" fontId="3" fillId="0" borderId="70" xfId="0" applyNumberFormat="1" applyFont="1" applyBorder="1" applyAlignment="1">
      <alignment horizontal="center" vertical="center"/>
    </xf>
    <xf numFmtId="166" fontId="3" fillId="0" borderId="72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74" xfId="0" applyFont="1" applyBorder="1" applyAlignment="1">
      <alignment/>
    </xf>
    <xf numFmtId="166" fontId="10" fillId="0" borderId="75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166" fontId="10" fillId="0" borderId="76" xfId="0" applyNumberFormat="1" applyFont="1" applyBorder="1" applyAlignment="1">
      <alignment horizontal="center"/>
    </xf>
    <xf numFmtId="166" fontId="10" fillId="0" borderId="77" xfId="0" applyNumberFormat="1" applyFont="1" applyBorder="1" applyAlignment="1">
      <alignment horizontal="center"/>
    </xf>
    <xf numFmtId="166" fontId="10" fillId="0" borderId="78" xfId="0" applyNumberFormat="1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 horizontal="center"/>
    </xf>
    <xf numFmtId="166" fontId="3" fillId="0" borderId="81" xfId="0" applyNumberFormat="1" applyFont="1" applyBorder="1" applyAlignment="1">
      <alignment horizontal="center"/>
    </xf>
    <xf numFmtId="0" fontId="3" fillId="0" borderId="82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83" xfId="0" applyFont="1" applyBorder="1" applyAlignment="1">
      <alignment/>
    </xf>
    <xf numFmtId="0" fontId="3" fillId="0" borderId="84" xfId="0" applyFont="1" applyBorder="1" applyAlignment="1">
      <alignment horizontal="center" vertical="center"/>
    </xf>
    <xf numFmtId="0" fontId="3" fillId="0" borderId="85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84" xfId="0" applyFont="1" applyBorder="1" applyAlignment="1">
      <alignment horizontal="center"/>
    </xf>
    <xf numFmtId="0" fontId="3" fillId="0" borderId="16" xfId="0" applyFont="1" applyBorder="1" applyAlignment="1" quotePrefix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/>
    </xf>
    <xf numFmtId="0" fontId="10" fillId="0" borderId="74" xfId="0" applyFont="1" applyBorder="1" applyAlignment="1">
      <alignment/>
    </xf>
    <xf numFmtId="166" fontId="10" fillId="0" borderId="16" xfId="0" applyNumberFormat="1" applyFont="1" applyBorder="1" applyAlignment="1">
      <alignment horizontal="center"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 horizontal="center"/>
    </xf>
    <xf numFmtId="166" fontId="3" fillId="0" borderId="87" xfId="0" applyNumberFormat="1" applyFont="1" applyBorder="1" applyAlignment="1">
      <alignment horizontal="center"/>
    </xf>
    <xf numFmtId="0" fontId="10" fillId="0" borderId="63" xfId="0" applyFont="1" applyBorder="1" applyAlignment="1">
      <alignment/>
    </xf>
    <xf numFmtId="0" fontId="10" fillId="0" borderId="77" xfId="0" applyFont="1" applyBorder="1" applyAlignment="1">
      <alignment horizontal="center"/>
    </xf>
    <xf numFmtId="166" fontId="3" fillId="0" borderId="79" xfId="0" applyNumberFormat="1" applyFont="1" applyBorder="1" applyAlignment="1">
      <alignment horizontal="center"/>
    </xf>
    <xf numFmtId="166" fontId="3" fillId="0" borderId="36" xfId="0" applyNumberFormat="1" applyFont="1" applyBorder="1" applyAlignment="1">
      <alignment horizontal="center"/>
    </xf>
    <xf numFmtId="166" fontId="3" fillId="0" borderId="77" xfId="0" applyNumberFormat="1" applyFont="1" applyBorder="1" applyAlignment="1">
      <alignment horizontal="center" vertical="center"/>
    </xf>
    <xf numFmtId="166" fontId="10" fillId="0" borderId="77" xfId="0" applyNumberFormat="1" applyFont="1" applyBorder="1" applyAlignment="1">
      <alignment horizontal="center" vertical="center"/>
    </xf>
    <xf numFmtId="0" fontId="3" fillId="0" borderId="88" xfId="0" applyFont="1" applyBorder="1" applyAlignment="1">
      <alignment horizontal="center"/>
    </xf>
    <xf numFmtId="166" fontId="3" fillId="0" borderId="89" xfId="0" applyNumberFormat="1" applyFont="1" applyBorder="1" applyAlignment="1">
      <alignment horizontal="center"/>
    </xf>
    <xf numFmtId="166" fontId="10" fillId="0" borderId="90" xfId="0" applyNumberFormat="1" applyFont="1" applyBorder="1" applyAlignment="1">
      <alignment horizontal="center"/>
    </xf>
    <xf numFmtId="0" fontId="3" fillId="0" borderId="91" xfId="0" applyFont="1" applyBorder="1" applyAlignment="1">
      <alignment/>
    </xf>
    <xf numFmtId="166" fontId="3" fillId="0" borderId="88" xfId="0" applyNumberFormat="1" applyFont="1" applyBorder="1" applyAlignment="1">
      <alignment horizontal="center"/>
    </xf>
    <xf numFmtId="0" fontId="3" fillId="0" borderId="92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166" fontId="3" fillId="0" borderId="73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wrapText="1"/>
    </xf>
    <xf numFmtId="0" fontId="3" fillId="0" borderId="77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10" fillId="0" borderId="76" xfId="0" applyFont="1" applyBorder="1" applyAlignment="1">
      <alignment horizontal="center"/>
    </xf>
    <xf numFmtId="0" fontId="3" fillId="0" borderId="83" xfId="0" applyFont="1" applyBorder="1" applyAlignment="1">
      <alignment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166" fontId="3" fillId="0" borderId="96" xfId="0" applyNumberFormat="1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98" xfId="0" applyFont="1" applyBorder="1" applyAlignment="1">
      <alignment/>
    </xf>
    <xf numFmtId="0" fontId="3" fillId="0" borderId="99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3" fillId="0" borderId="101" xfId="0" applyFont="1" applyBorder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31" xfId="0" applyBorder="1" applyAlignment="1">
      <alignment/>
    </xf>
    <xf numFmtId="0" fontId="12" fillId="0" borderId="0" xfId="0" applyFont="1" applyAlignment="1">
      <alignment/>
    </xf>
    <xf numFmtId="0" fontId="3" fillId="0" borderId="102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1" xfId="0" applyFont="1" applyBorder="1" applyAlignment="1">
      <alignment/>
    </xf>
    <xf numFmtId="166" fontId="3" fillId="0" borderId="79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 quotePrefix="1">
      <alignment horizontal="center"/>
    </xf>
    <xf numFmtId="0" fontId="10" fillId="0" borderId="18" xfId="0" applyFont="1" applyBorder="1" applyAlignment="1">
      <alignment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166" fontId="3" fillId="0" borderId="81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66" fontId="3" fillId="0" borderId="72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74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166" fontId="3" fillId="0" borderId="103" xfId="0" applyNumberFormat="1" applyFont="1" applyBorder="1" applyAlignment="1">
      <alignment horizontal="center" vertical="center"/>
    </xf>
    <xf numFmtId="166" fontId="3" fillId="0" borderId="103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74" xfId="0" applyFont="1" applyBorder="1" applyAlignment="1">
      <alignment/>
    </xf>
    <xf numFmtId="0" fontId="10" fillId="0" borderId="63" xfId="0" applyFont="1" applyBorder="1" applyAlignment="1">
      <alignment vertical="center"/>
    </xf>
    <xf numFmtId="0" fontId="10" fillId="0" borderId="63" xfId="0" applyFont="1" applyBorder="1" applyAlignment="1">
      <alignment horizontal="center" vertical="center"/>
    </xf>
    <xf numFmtId="166" fontId="10" fillId="0" borderId="75" xfId="0" applyNumberFormat="1" applyFont="1" applyBorder="1" applyAlignment="1">
      <alignment horizontal="center" vertical="center"/>
    </xf>
    <xf numFmtId="0" fontId="3" fillId="0" borderId="102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104" xfId="0" applyFont="1" applyBorder="1" applyAlignment="1">
      <alignment vertical="center"/>
    </xf>
    <xf numFmtId="166" fontId="3" fillId="0" borderId="23" xfId="0" applyNumberFormat="1" applyFont="1" applyBorder="1" applyAlignment="1">
      <alignment horizontal="center" vertical="center"/>
    </xf>
    <xf numFmtId="166" fontId="10" fillId="0" borderId="24" xfId="0" applyNumberFormat="1" applyFont="1" applyBorder="1" applyAlignment="1">
      <alignment horizontal="center" vertical="center"/>
    </xf>
    <xf numFmtId="166" fontId="3" fillId="0" borderId="36" xfId="0" applyNumberFormat="1" applyFont="1" applyBorder="1" applyAlignment="1">
      <alignment horizontal="center" vertical="center"/>
    </xf>
    <xf numFmtId="0" fontId="3" fillId="0" borderId="102" xfId="0" applyFont="1" applyBorder="1" applyAlignment="1">
      <alignment horizontal="left" vertical="center"/>
    </xf>
    <xf numFmtId="0" fontId="3" fillId="0" borderId="105" xfId="0" applyFont="1" applyBorder="1" applyAlignment="1">
      <alignment horizontal="center"/>
    </xf>
    <xf numFmtId="0" fontId="3" fillId="0" borderId="69" xfId="0" applyFont="1" applyBorder="1" applyAlignment="1">
      <alignment horizontal="left" vertical="center"/>
    </xf>
    <xf numFmtId="0" fontId="3" fillId="0" borderId="106" xfId="0" applyFont="1" applyBorder="1" applyAlignment="1">
      <alignment/>
    </xf>
    <xf numFmtId="0" fontId="3" fillId="0" borderId="69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166" fontId="10" fillId="0" borderId="16" xfId="0" applyNumberFormat="1" applyFont="1" applyBorder="1" applyAlignment="1">
      <alignment horizontal="center" vertical="center"/>
    </xf>
    <xf numFmtId="0" fontId="3" fillId="0" borderId="107" xfId="0" applyFont="1" applyBorder="1" applyAlignment="1">
      <alignment vertical="center"/>
    </xf>
    <xf numFmtId="166" fontId="3" fillId="0" borderId="75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 vertical="center"/>
    </xf>
    <xf numFmtId="0" fontId="3" fillId="0" borderId="99" xfId="0" applyFont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0" borderId="100" xfId="0" applyFont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101" xfId="0" applyFont="1" applyBorder="1" applyAlignment="1">
      <alignment horizontal="center" vertical="center"/>
    </xf>
    <xf numFmtId="166" fontId="3" fillId="0" borderId="108" xfId="0" applyNumberFormat="1" applyFont="1" applyBorder="1" applyAlignment="1">
      <alignment horizontal="center" vertical="center"/>
    </xf>
    <xf numFmtId="0" fontId="3" fillId="0" borderId="109" xfId="0" applyFont="1" applyBorder="1" applyAlignment="1">
      <alignment horizontal="center"/>
    </xf>
    <xf numFmtId="166" fontId="10" fillId="0" borderId="110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/>
    </xf>
    <xf numFmtId="166" fontId="10" fillId="0" borderId="10" xfId="0" applyNumberFormat="1" applyFont="1" applyBorder="1" applyAlignment="1">
      <alignment horizontal="center"/>
    </xf>
    <xf numFmtId="166" fontId="10" fillId="0" borderId="110" xfId="0" applyNumberFormat="1" applyFont="1" applyBorder="1" applyAlignment="1">
      <alignment horizontal="center" vertical="center"/>
    </xf>
    <xf numFmtId="0" fontId="3" fillId="0" borderId="6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10" fillId="0" borderId="21" xfId="0" applyFont="1" applyBorder="1" applyAlignment="1" quotePrefix="1">
      <alignment horizontal="center" vertical="top"/>
    </xf>
    <xf numFmtId="0" fontId="10" fillId="0" borderId="35" xfId="0" applyFont="1" applyBorder="1" applyAlignment="1">
      <alignment horizontal="center" vertical="top"/>
    </xf>
    <xf numFmtId="166" fontId="10" fillId="0" borderId="76" xfId="0" applyNumberFormat="1" applyFont="1" applyBorder="1" applyAlignment="1">
      <alignment horizontal="center" vertical="center"/>
    </xf>
    <xf numFmtId="166" fontId="10" fillId="0" borderId="73" xfId="0" applyNumberFormat="1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/>
    </xf>
    <xf numFmtId="166" fontId="3" fillId="0" borderId="88" xfId="0" applyNumberFormat="1" applyFont="1" applyBorder="1" applyAlignment="1">
      <alignment horizontal="center" vertical="center"/>
    </xf>
    <xf numFmtId="166" fontId="10" fillId="0" borderId="111" xfId="0" applyNumberFormat="1" applyFont="1" applyBorder="1" applyAlignment="1">
      <alignment horizontal="center" vertical="center"/>
    </xf>
    <xf numFmtId="0" fontId="3" fillId="0" borderId="112" xfId="0" applyFont="1" applyBorder="1" applyAlignment="1">
      <alignment vertical="center"/>
    </xf>
    <xf numFmtId="0" fontId="3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166" fontId="3" fillId="0" borderId="73" xfId="0" applyNumberFormat="1" applyFont="1" applyBorder="1" applyAlignment="1">
      <alignment horizontal="center" vertical="center"/>
    </xf>
    <xf numFmtId="0" fontId="3" fillId="0" borderId="114" xfId="0" applyFont="1" applyBorder="1" applyAlignment="1">
      <alignment vertical="center"/>
    </xf>
    <xf numFmtId="166" fontId="10" fillId="0" borderId="115" xfId="0" applyNumberFormat="1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11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wrapText="1"/>
    </xf>
    <xf numFmtId="0" fontId="3" fillId="0" borderId="114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4" xfId="0" applyFont="1" applyBorder="1" applyAlignment="1">
      <alignment/>
    </xf>
    <xf numFmtId="166" fontId="10" fillId="0" borderId="124" xfId="0" applyNumberFormat="1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top"/>
    </xf>
    <xf numFmtId="0" fontId="3" fillId="0" borderId="126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166" fontId="3" fillId="0" borderId="92" xfId="0" applyNumberFormat="1" applyFont="1" applyBorder="1" applyAlignment="1">
      <alignment horizontal="center" vertical="center"/>
    </xf>
    <xf numFmtId="166" fontId="3" fillId="0" borderId="127" xfId="0" applyNumberFormat="1" applyFont="1" applyBorder="1" applyAlignment="1">
      <alignment horizontal="center" vertical="center"/>
    </xf>
    <xf numFmtId="166" fontId="3" fillId="0" borderId="128" xfId="0" applyNumberFormat="1" applyFont="1" applyBorder="1" applyAlignment="1">
      <alignment horizontal="center" vertical="center"/>
    </xf>
    <xf numFmtId="166" fontId="3" fillId="0" borderId="122" xfId="0" applyNumberFormat="1" applyFont="1" applyBorder="1" applyAlignment="1">
      <alignment horizontal="center" vertical="center"/>
    </xf>
    <xf numFmtId="0" fontId="11" fillId="0" borderId="124" xfId="0" applyFont="1" applyBorder="1" applyAlignment="1">
      <alignment/>
    </xf>
    <xf numFmtId="0" fontId="11" fillId="33" borderId="125" xfId="0" applyFont="1" applyFill="1" applyBorder="1" applyAlignment="1">
      <alignment vertical="center"/>
    </xf>
    <xf numFmtId="0" fontId="3" fillId="0" borderId="60" xfId="0" applyFont="1" applyBorder="1" applyAlignment="1">
      <alignment horizontal="center" vertical="top"/>
    </xf>
    <xf numFmtId="0" fontId="3" fillId="0" borderId="66" xfId="0" applyFont="1" applyBorder="1" applyAlignment="1">
      <alignment horizontal="center" vertical="top"/>
    </xf>
    <xf numFmtId="166" fontId="10" fillId="0" borderId="129" xfId="0" applyNumberFormat="1" applyFont="1" applyBorder="1" applyAlignment="1">
      <alignment horizontal="center" vertical="center"/>
    </xf>
    <xf numFmtId="166" fontId="13" fillId="33" borderId="130" xfId="0" applyNumberFormat="1" applyFont="1" applyFill="1" applyBorder="1" applyAlignment="1">
      <alignment vertical="center"/>
    </xf>
    <xf numFmtId="166" fontId="13" fillId="33" borderId="129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18" xfId="0" applyFont="1" applyBorder="1" applyAlignment="1">
      <alignment horizontal="center"/>
    </xf>
    <xf numFmtId="0" fontId="3" fillId="0" borderId="47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166" fontId="3" fillId="0" borderId="31" xfId="0" applyNumberFormat="1" applyFont="1" applyBorder="1" applyAlignment="1">
      <alignment horizontal="center"/>
    </xf>
    <xf numFmtId="0" fontId="3" fillId="0" borderId="45" xfId="0" applyFont="1" applyBorder="1" applyAlignment="1">
      <alignment/>
    </xf>
    <xf numFmtId="0" fontId="3" fillId="0" borderId="61" xfId="0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10" fillId="0" borderId="76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166" fontId="10" fillId="0" borderId="73" xfId="0" applyNumberFormat="1" applyFont="1" applyBorder="1" applyAlignment="1">
      <alignment horizont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/>
    </xf>
    <xf numFmtId="0" fontId="3" fillId="0" borderId="68" xfId="0" applyFont="1" applyBorder="1" applyAlignment="1">
      <alignment horizontal="center"/>
    </xf>
    <xf numFmtId="166" fontId="3" fillId="0" borderId="68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 horizontal="center"/>
    </xf>
    <xf numFmtId="166" fontId="3" fillId="0" borderId="70" xfId="0" applyNumberFormat="1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66" fontId="3" fillId="0" borderId="70" xfId="0" applyNumberFormat="1" applyFont="1" applyBorder="1" applyAlignment="1">
      <alignment horizontal="center" vertical="center"/>
    </xf>
    <xf numFmtId="0" fontId="3" fillId="0" borderId="71" xfId="0" applyFont="1" applyBorder="1" applyAlignment="1">
      <alignment/>
    </xf>
    <xf numFmtId="0" fontId="3" fillId="0" borderId="72" xfId="0" applyFont="1" applyBorder="1" applyAlignment="1">
      <alignment horizontal="center"/>
    </xf>
    <xf numFmtId="166" fontId="3" fillId="0" borderId="72" xfId="0" applyNumberFormat="1" applyFont="1" applyBorder="1" applyAlignment="1">
      <alignment horizontal="center"/>
    </xf>
    <xf numFmtId="166" fontId="10" fillId="0" borderId="77" xfId="0" applyNumberFormat="1" applyFont="1" applyBorder="1" applyAlignment="1">
      <alignment horizontal="center"/>
    </xf>
    <xf numFmtId="0" fontId="3" fillId="0" borderId="74" xfId="0" applyFont="1" applyBorder="1" applyAlignment="1">
      <alignment/>
    </xf>
    <xf numFmtId="166" fontId="10" fillId="0" borderId="75" xfId="0" applyNumberFormat="1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3" fillId="0" borderId="80" xfId="0" applyFont="1" applyBorder="1" applyAlignment="1">
      <alignment/>
    </xf>
    <xf numFmtId="0" fontId="3" fillId="0" borderId="81" xfId="0" applyFont="1" applyBorder="1" applyAlignment="1">
      <alignment horizontal="center"/>
    </xf>
    <xf numFmtId="166" fontId="3" fillId="0" borderId="81" xfId="0" applyNumberFormat="1" applyFont="1" applyBorder="1" applyAlignment="1">
      <alignment horizontal="center"/>
    </xf>
    <xf numFmtId="0" fontId="3" fillId="0" borderId="52" xfId="0" applyFont="1" applyBorder="1" applyAlignment="1">
      <alignment horizontal="center" vertical="center"/>
    </xf>
    <xf numFmtId="0" fontId="3" fillId="0" borderId="82" xfId="0" applyFont="1" applyBorder="1" applyAlignment="1">
      <alignment/>
    </xf>
    <xf numFmtId="0" fontId="3" fillId="0" borderId="82" xfId="0" applyFont="1" applyBorder="1" applyAlignment="1">
      <alignment/>
    </xf>
    <xf numFmtId="0" fontId="3" fillId="0" borderId="83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 horizontal="center"/>
    </xf>
    <xf numFmtId="166" fontId="3" fillId="0" borderId="87" xfId="0" applyNumberFormat="1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63" xfId="0" applyFont="1" applyBorder="1" applyAlignment="1">
      <alignment/>
    </xf>
    <xf numFmtId="0" fontId="3" fillId="0" borderId="36" xfId="0" applyFont="1" applyBorder="1" applyAlignment="1">
      <alignment horizontal="center"/>
    </xf>
    <xf numFmtId="166" fontId="3" fillId="0" borderId="79" xfId="0" applyNumberFormat="1" applyFont="1" applyBorder="1" applyAlignment="1">
      <alignment horizontal="center"/>
    </xf>
    <xf numFmtId="0" fontId="3" fillId="0" borderId="91" xfId="0" applyFont="1" applyBorder="1" applyAlignment="1">
      <alignment/>
    </xf>
    <xf numFmtId="0" fontId="3" fillId="0" borderId="88" xfId="0" applyFont="1" applyBorder="1" applyAlignment="1">
      <alignment horizontal="center"/>
    </xf>
    <xf numFmtId="166" fontId="3" fillId="0" borderId="88" xfId="0" applyNumberFormat="1" applyFont="1" applyBorder="1" applyAlignment="1">
      <alignment horizontal="center"/>
    </xf>
    <xf numFmtId="166" fontId="10" fillId="0" borderId="77" xfId="0" applyNumberFormat="1" applyFont="1" applyBorder="1" applyAlignment="1">
      <alignment horizontal="center" vertical="center"/>
    </xf>
    <xf numFmtId="166" fontId="10" fillId="0" borderId="16" xfId="0" applyNumberFormat="1" applyFont="1" applyBorder="1" applyAlignment="1">
      <alignment horizontal="center"/>
    </xf>
    <xf numFmtId="166" fontId="3" fillId="0" borderId="89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62" xfId="0" applyFont="1" applyBorder="1" applyAlignment="1">
      <alignment/>
    </xf>
    <xf numFmtId="166" fontId="3" fillId="0" borderId="73" xfId="0" applyNumberFormat="1" applyFont="1" applyBorder="1" applyAlignment="1">
      <alignment horizontal="center"/>
    </xf>
    <xf numFmtId="0" fontId="3" fillId="0" borderId="83" xfId="0" applyFont="1" applyBorder="1" applyAlignment="1">
      <alignment/>
    </xf>
    <xf numFmtId="0" fontId="10" fillId="0" borderId="76" xfId="0" applyFont="1" applyBorder="1" applyAlignment="1">
      <alignment horizontal="center"/>
    </xf>
    <xf numFmtId="0" fontId="3" fillId="0" borderId="93" xfId="0" applyFont="1" applyBorder="1" applyAlignment="1">
      <alignment horizontal="center"/>
    </xf>
    <xf numFmtId="0" fontId="3" fillId="0" borderId="94" xfId="0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63" xfId="0" applyFont="1" applyBorder="1" applyAlignment="1">
      <alignment/>
    </xf>
    <xf numFmtId="0" fontId="3" fillId="0" borderId="97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166" fontId="3" fillId="0" borderId="96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7" xfId="0" applyFont="1" applyBorder="1" applyAlignment="1">
      <alignment horizontal="center"/>
    </xf>
    <xf numFmtId="0" fontId="3" fillId="0" borderId="98" xfId="0" applyFont="1" applyBorder="1" applyAlignment="1">
      <alignment/>
    </xf>
    <xf numFmtId="166" fontId="3" fillId="0" borderId="36" xfId="0" applyNumberFormat="1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" fillId="0" borderId="102" xfId="0" applyFont="1" applyBorder="1" applyAlignment="1">
      <alignment/>
    </xf>
    <xf numFmtId="0" fontId="3" fillId="0" borderId="69" xfId="0" applyFont="1" applyBorder="1" applyAlignment="1">
      <alignment/>
    </xf>
    <xf numFmtId="0" fontId="3" fillId="0" borderId="71" xfId="0" applyFont="1" applyBorder="1" applyAlignment="1">
      <alignment/>
    </xf>
    <xf numFmtId="166" fontId="3" fillId="0" borderId="79" xfId="0" applyNumberFormat="1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166" fontId="10" fillId="0" borderId="110" xfId="0" applyNumberFormat="1" applyFont="1" applyBorder="1" applyAlignment="1">
      <alignment horizontal="center" vertical="center"/>
    </xf>
    <xf numFmtId="166" fontId="10" fillId="0" borderId="10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/>
    </xf>
    <xf numFmtId="0" fontId="10" fillId="0" borderId="131" xfId="0" applyFont="1" applyBorder="1" applyAlignment="1">
      <alignment horizontal="center" vertical="center"/>
    </xf>
    <xf numFmtId="0" fontId="10" fillId="0" borderId="132" xfId="0" applyFont="1" applyBorder="1" applyAlignment="1">
      <alignment horizontal="center" vertical="center"/>
    </xf>
    <xf numFmtId="0" fontId="10" fillId="0" borderId="132" xfId="0" applyFont="1" applyBorder="1" applyAlignment="1">
      <alignment/>
    </xf>
    <xf numFmtId="166" fontId="10" fillId="0" borderId="132" xfId="0" applyNumberFormat="1" applyFont="1" applyBorder="1" applyAlignment="1">
      <alignment horizontal="center" vertical="center"/>
    </xf>
    <xf numFmtId="0" fontId="10" fillId="0" borderId="132" xfId="0" applyFont="1" applyBorder="1" applyAlignment="1">
      <alignment horizontal="right" vertical="center"/>
    </xf>
    <xf numFmtId="0" fontId="10" fillId="0" borderId="133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 quotePrefix="1">
      <alignment horizontal="center"/>
    </xf>
    <xf numFmtId="0" fontId="10" fillId="0" borderId="18" xfId="0" applyFont="1" applyBorder="1" applyAlignment="1">
      <alignment/>
    </xf>
    <xf numFmtId="0" fontId="3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166" fontId="3" fillId="0" borderId="81" xfId="0" applyNumberFormat="1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166" fontId="3" fillId="0" borderId="72" xfId="0" applyNumberFormat="1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/>
    </xf>
    <xf numFmtId="0" fontId="10" fillId="0" borderId="63" xfId="0" applyFont="1" applyBorder="1" applyAlignment="1">
      <alignment horizontal="center" vertical="center"/>
    </xf>
    <xf numFmtId="166" fontId="10" fillId="0" borderId="75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wrapText="1"/>
    </xf>
    <xf numFmtId="0" fontId="3" fillId="0" borderId="36" xfId="0" applyFont="1" applyBorder="1" applyAlignment="1">
      <alignment/>
    </xf>
    <xf numFmtId="0" fontId="3" fillId="0" borderId="16" xfId="0" applyFont="1" applyBorder="1" applyAlignment="1">
      <alignment horizontal="center" vertical="top"/>
    </xf>
    <xf numFmtId="0" fontId="3" fillId="0" borderId="74" xfId="0" applyFont="1" applyBorder="1" applyAlignment="1">
      <alignment/>
    </xf>
    <xf numFmtId="0" fontId="3" fillId="0" borderId="60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10" fillId="0" borderId="63" xfId="0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center" vertical="center"/>
    </xf>
    <xf numFmtId="166" fontId="10" fillId="0" borderId="24" xfId="0" applyNumberFormat="1" applyFont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166" fontId="3" fillId="0" borderId="23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66" fontId="3" fillId="0" borderId="108" xfId="0" applyNumberFormat="1" applyFont="1" applyBorder="1" applyAlignment="1">
      <alignment horizontal="center" vertical="center"/>
    </xf>
    <xf numFmtId="0" fontId="3" fillId="0" borderId="102" xfId="0" applyFont="1" applyBorder="1" applyAlignment="1">
      <alignment horizontal="left" vertical="center"/>
    </xf>
    <xf numFmtId="0" fontId="3" fillId="0" borderId="105" xfId="0" applyFont="1" applyBorder="1" applyAlignment="1">
      <alignment horizontal="center"/>
    </xf>
    <xf numFmtId="166" fontId="3" fillId="0" borderId="103" xfId="0" applyNumberFormat="1" applyFont="1" applyBorder="1" applyAlignment="1">
      <alignment horizontal="center"/>
    </xf>
    <xf numFmtId="0" fontId="3" fillId="0" borderId="69" xfId="0" applyFont="1" applyBorder="1" applyAlignment="1">
      <alignment horizontal="left" vertical="center"/>
    </xf>
    <xf numFmtId="0" fontId="3" fillId="0" borderId="106" xfId="0" applyFont="1" applyBorder="1" applyAlignment="1">
      <alignment/>
    </xf>
    <xf numFmtId="166" fontId="3" fillId="0" borderId="103" xfId="0" applyNumberFormat="1" applyFont="1" applyBorder="1" applyAlignment="1">
      <alignment horizontal="center" vertical="center"/>
    </xf>
    <xf numFmtId="0" fontId="3" fillId="0" borderId="69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99" xfId="0" applyFont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3" fillId="0" borderId="100" xfId="0" applyFont="1" applyBorder="1" applyAlignment="1">
      <alignment horizontal="center" vertical="center"/>
    </xf>
    <xf numFmtId="0" fontId="3" fillId="0" borderId="70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10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/>
    </xf>
    <xf numFmtId="166" fontId="10" fillId="0" borderId="90" xfId="0" applyNumberFormat="1" applyFont="1" applyBorder="1" applyAlignment="1">
      <alignment horizontal="center"/>
    </xf>
    <xf numFmtId="0" fontId="3" fillId="0" borderId="59" xfId="0" applyFont="1" applyBorder="1" applyAlignment="1">
      <alignment/>
    </xf>
    <xf numFmtId="166" fontId="10" fillId="0" borderId="110" xfId="0" applyNumberFormat="1" applyFont="1" applyBorder="1" applyAlignment="1">
      <alignment horizontal="center"/>
    </xf>
    <xf numFmtId="166" fontId="10" fillId="0" borderId="10" xfId="0" applyNumberFormat="1" applyFont="1" applyBorder="1" applyAlignment="1">
      <alignment horizontal="center"/>
    </xf>
    <xf numFmtId="0" fontId="0" fillId="0" borderId="13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5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center" vertical="top"/>
    </xf>
    <xf numFmtId="0" fontId="10" fillId="0" borderId="21" xfId="0" applyFont="1" applyBorder="1" applyAlignment="1" quotePrefix="1">
      <alignment horizontal="center" vertical="top"/>
    </xf>
    <xf numFmtId="0" fontId="10" fillId="0" borderId="35" xfId="0" applyFont="1" applyBorder="1" applyAlignment="1">
      <alignment horizontal="center" vertical="top"/>
    </xf>
    <xf numFmtId="0" fontId="3" fillId="0" borderId="112" xfId="0" applyFont="1" applyBorder="1" applyAlignment="1">
      <alignment vertical="center"/>
    </xf>
    <xf numFmtId="0" fontId="3" fillId="0" borderId="113" xfId="0" applyFont="1" applyBorder="1" applyAlignment="1">
      <alignment horizontal="center" vertical="center"/>
    </xf>
    <xf numFmtId="166" fontId="3" fillId="0" borderId="113" xfId="0" applyNumberFormat="1" applyFont="1" applyBorder="1" applyAlignment="1">
      <alignment horizontal="center" vertical="center"/>
    </xf>
    <xf numFmtId="166" fontId="10" fillId="0" borderId="76" xfId="0" applyNumberFormat="1" applyFont="1" applyBorder="1" applyAlignment="1">
      <alignment horizontal="center" vertical="center"/>
    </xf>
    <xf numFmtId="0" fontId="3" fillId="0" borderId="62" xfId="0" applyFont="1" applyBorder="1" applyAlignment="1">
      <alignment vertical="center"/>
    </xf>
    <xf numFmtId="166" fontId="10" fillId="0" borderId="73" xfId="0" applyNumberFormat="1" applyFont="1" applyBorder="1" applyAlignment="1">
      <alignment horizontal="center" vertical="center"/>
    </xf>
    <xf numFmtId="0" fontId="3" fillId="0" borderId="107" xfId="0" applyFont="1" applyBorder="1" applyAlignment="1">
      <alignment vertical="center"/>
    </xf>
    <xf numFmtId="0" fontId="3" fillId="0" borderId="88" xfId="0" applyFont="1" applyBorder="1" applyAlignment="1">
      <alignment horizontal="center" vertical="center"/>
    </xf>
    <xf numFmtId="166" fontId="3" fillId="0" borderId="88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vertical="center"/>
    </xf>
    <xf numFmtId="166" fontId="10" fillId="0" borderId="16" xfId="0" applyNumberFormat="1" applyFont="1" applyBorder="1" applyAlignment="1">
      <alignment horizontal="center" vertical="center"/>
    </xf>
    <xf numFmtId="166" fontId="10" fillId="0" borderId="111" xfId="0" applyNumberFormat="1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166" fontId="3" fillId="0" borderId="73" xfId="0" applyNumberFormat="1" applyFont="1" applyBorder="1" applyAlignment="1">
      <alignment horizontal="center" vertical="center"/>
    </xf>
    <xf numFmtId="0" fontId="3" fillId="0" borderId="114" xfId="0" applyFont="1" applyBorder="1" applyAlignment="1">
      <alignment vertical="center"/>
    </xf>
    <xf numFmtId="166" fontId="3" fillId="0" borderId="36" xfId="0" applyNumberFormat="1" applyFont="1" applyBorder="1" applyAlignment="1">
      <alignment horizontal="center" vertical="center"/>
    </xf>
    <xf numFmtId="166" fontId="3" fillId="0" borderId="77" xfId="0" applyNumberFormat="1" applyFont="1" applyBorder="1" applyAlignment="1">
      <alignment horizontal="center" vertical="center"/>
    </xf>
    <xf numFmtId="166" fontId="3" fillId="0" borderId="75" xfId="0" applyNumberFormat="1" applyFont="1" applyBorder="1" applyAlignment="1">
      <alignment horizontal="center" vertical="center"/>
    </xf>
    <xf numFmtId="166" fontId="10" fillId="0" borderId="115" xfId="0" applyNumberFormat="1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10" fillId="0" borderId="18" xfId="0" applyFont="1" applyBorder="1" applyAlignment="1">
      <alignment horizontal="center" vertical="top"/>
    </xf>
    <xf numFmtId="0" fontId="3" fillId="0" borderId="116" xfId="0" applyFont="1" applyBorder="1" applyAlignment="1">
      <alignment horizontal="center" vertical="center"/>
    </xf>
    <xf numFmtId="0" fontId="3" fillId="0" borderId="88" xfId="0" applyFont="1" applyBorder="1" applyAlignment="1">
      <alignment horizontal="center" vertical="center" wrapText="1"/>
    </xf>
    <xf numFmtId="0" fontId="3" fillId="0" borderId="126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/>
    </xf>
    <xf numFmtId="166" fontId="3" fillId="0" borderId="92" xfId="0" applyNumberFormat="1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top"/>
    </xf>
    <xf numFmtId="0" fontId="3" fillId="0" borderId="66" xfId="0" applyFont="1" applyBorder="1" applyAlignment="1">
      <alignment horizontal="center" vertical="center" wrapText="1"/>
    </xf>
    <xf numFmtId="166" fontId="3" fillId="0" borderId="127" xfId="0" applyNumberFormat="1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top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 wrapText="1"/>
    </xf>
    <xf numFmtId="0" fontId="3" fillId="0" borderId="122" xfId="0" applyFont="1" applyBorder="1" applyAlignment="1">
      <alignment horizontal="center" vertical="center"/>
    </xf>
    <xf numFmtId="166" fontId="3" fillId="0" borderId="128" xfId="0" applyNumberFormat="1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/>
    </xf>
    <xf numFmtId="166" fontId="3" fillId="0" borderId="122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4" xfId="0" applyFont="1" applyBorder="1" applyAlignment="1">
      <alignment/>
    </xf>
    <xf numFmtId="166" fontId="10" fillId="0" borderId="124" xfId="0" applyNumberFormat="1" applyFont="1" applyBorder="1" applyAlignment="1">
      <alignment horizontal="center" vertical="center"/>
    </xf>
    <xf numFmtId="166" fontId="10" fillId="0" borderId="129" xfId="0" applyNumberFormat="1" applyFont="1" applyBorder="1" applyAlignment="1">
      <alignment horizontal="center" vertical="center"/>
    </xf>
    <xf numFmtId="0" fontId="3" fillId="0" borderId="125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1" fillId="0" borderId="124" xfId="0" applyFont="1" applyBorder="1" applyAlignment="1">
      <alignment/>
    </xf>
    <xf numFmtId="166" fontId="13" fillId="33" borderId="130" xfId="0" applyNumberFormat="1" applyFont="1" applyFill="1" applyBorder="1" applyAlignment="1">
      <alignment vertical="center"/>
    </xf>
    <xf numFmtId="166" fontId="13" fillId="33" borderId="129" xfId="0" applyNumberFormat="1" applyFont="1" applyFill="1" applyBorder="1" applyAlignment="1">
      <alignment horizontal="center" vertical="center"/>
    </xf>
    <xf numFmtId="0" fontId="11" fillId="33" borderId="125" xfId="0" applyFont="1" applyFill="1" applyBorder="1" applyAlignment="1">
      <alignment vertical="center"/>
    </xf>
    <xf numFmtId="0" fontId="3" fillId="0" borderId="120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0" fontId="13" fillId="33" borderId="124" xfId="0" applyFont="1" applyFill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166" fontId="3" fillId="0" borderId="92" xfId="0" applyNumberFormat="1" applyFont="1" applyBorder="1" applyAlignment="1">
      <alignment horizontal="center" vertical="center"/>
    </xf>
    <xf numFmtId="166" fontId="3" fillId="0" borderId="127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6" fontId="3" fillId="0" borderId="66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166" fontId="3" fillId="0" borderId="60" xfId="0" applyNumberFormat="1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40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166" fontId="3" fillId="0" borderId="142" xfId="0" applyNumberFormat="1" applyFont="1" applyBorder="1" applyAlignment="1">
      <alignment horizontal="center" vertical="center"/>
    </xf>
    <xf numFmtId="166" fontId="3" fillId="0" borderId="109" xfId="0" applyNumberFormat="1" applyFont="1" applyBorder="1" applyAlignment="1">
      <alignment horizontal="center" vertical="center"/>
    </xf>
    <xf numFmtId="0" fontId="3" fillId="0" borderId="142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92" xfId="0" applyFont="1" applyBorder="1" applyAlignment="1" quotePrefix="1">
      <alignment horizontal="center" vertical="center" wrapText="1"/>
    </xf>
    <xf numFmtId="0" fontId="3" fillId="0" borderId="12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3" xfId="0" applyFont="1" applyBorder="1" applyAlignment="1">
      <alignment horizontal="center"/>
    </xf>
    <xf numFmtId="0" fontId="10" fillId="0" borderId="2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0" fillId="0" borderId="144" xfId="0" applyFont="1" applyBorder="1" applyAlignment="1">
      <alignment horizontal="right" vertical="center"/>
    </xf>
    <xf numFmtId="0" fontId="10" fillId="0" borderId="145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10" fillId="0" borderId="146" xfId="0" applyFont="1" applyBorder="1" applyAlignment="1">
      <alignment horizontal="right" vertical="center"/>
    </xf>
    <xf numFmtId="0" fontId="3" fillId="0" borderId="7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0" fillId="0" borderId="147" xfId="0" applyFont="1" applyBorder="1" applyAlignment="1">
      <alignment horizontal="center"/>
    </xf>
    <xf numFmtId="0" fontId="10" fillId="0" borderId="148" xfId="0" applyFont="1" applyBorder="1" applyAlignment="1">
      <alignment horizontal="center"/>
    </xf>
    <xf numFmtId="0" fontId="10" fillId="0" borderId="149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3" fillId="0" borderId="79" xfId="0" applyNumberFormat="1" applyFont="1" applyBorder="1" applyAlignment="1">
      <alignment horizontal="center" vertical="center"/>
    </xf>
    <xf numFmtId="166" fontId="3" fillId="0" borderId="31" xfId="0" applyNumberFormat="1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51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6" fontId="3" fillId="0" borderId="36" xfId="0" applyNumberFormat="1" applyFont="1" applyBorder="1" applyAlignment="1">
      <alignment horizontal="center" vertical="center"/>
    </xf>
    <xf numFmtId="0" fontId="10" fillId="0" borderId="152" xfId="0" applyFont="1" applyBorder="1" applyAlignment="1">
      <alignment horizontal="right" vertical="center"/>
    </xf>
    <xf numFmtId="0" fontId="10" fillId="0" borderId="153" xfId="0" applyFont="1" applyBorder="1" applyAlignment="1">
      <alignment horizontal="right" vertical="center"/>
    </xf>
    <xf numFmtId="0" fontId="3" fillId="0" borderId="45" xfId="0" applyFont="1" applyBorder="1" applyAlignment="1">
      <alignment horizontal="center" vertical="center"/>
    </xf>
    <xf numFmtId="0" fontId="3" fillId="0" borderId="16" xfId="0" applyFont="1" applyBorder="1" applyAlignment="1" quotePrefix="1">
      <alignment horizontal="center" vertical="center" wrapText="1"/>
    </xf>
    <xf numFmtId="0" fontId="3" fillId="0" borderId="3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10" fillId="0" borderId="145" xfId="0" applyFont="1" applyBorder="1" applyAlignment="1">
      <alignment horizontal="right"/>
    </xf>
    <xf numFmtId="166" fontId="3" fillId="0" borderId="154" xfId="0" applyNumberFormat="1" applyFont="1" applyBorder="1" applyAlignment="1">
      <alignment horizontal="center" vertical="center"/>
    </xf>
    <xf numFmtId="0" fontId="10" fillId="0" borderId="115" xfId="0" applyFont="1" applyBorder="1" applyAlignment="1">
      <alignment horizontal="right" vertical="center"/>
    </xf>
    <xf numFmtId="0" fontId="10" fillId="0" borderId="145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0" fillId="0" borderId="146" xfId="0" applyFont="1" applyBorder="1" applyAlignment="1">
      <alignment horizontal="right"/>
    </xf>
    <xf numFmtId="0" fontId="10" fillId="0" borderId="144" xfId="0" applyFont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10" fillId="0" borderId="153" xfId="0" applyFont="1" applyBorder="1" applyAlignment="1">
      <alignment horizontal="right"/>
    </xf>
    <xf numFmtId="0" fontId="10" fillId="0" borderId="152" xfId="0" applyFont="1" applyBorder="1" applyAlignment="1">
      <alignment horizontal="right"/>
    </xf>
    <xf numFmtId="0" fontId="10" fillId="0" borderId="151" xfId="0" applyFont="1" applyBorder="1" applyAlignment="1">
      <alignment horizontal="right"/>
    </xf>
    <xf numFmtId="0" fontId="10" fillId="0" borderId="115" xfId="0" applyFont="1" applyBorder="1" applyAlignment="1">
      <alignment horizontal="right"/>
    </xf>
    <xf numFmtId="166" fontId="3" fillId="0" borderId="70" xfId="0" applyNumberFormat="1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66" fontId="3" fillId="0" borderId="142" xfId="0" applyNumberFormat="1" applyFont="1" applyBorder="1" applyAlignment="1">
      <alignment horizontal="center"/>
    </xf>
    <xf numFmtId="166" fontId="3" fillId="0" borderId="31" xfId="0" applyNumberFormat="1" applyFont="1" applyBorder="1" applyAlignment="1">
      <alignment horizontal="center"/>
    </xf>
    <xf numFmtId="0" fontId="3" fillId="0" borderId="143" xfId="0" applyFont="1" applyBorder="1" applyAlignment="1">
      <alignment horizontal="center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3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0" fillId="0" borderId="144" xfId="0" applyFont="1" applyBorder="1" applyAlignment="1">
      <alignment horizontal="right"/>
    </xf>
    <xf numFmtId="0" fontId="10" fillId="0" borderId="145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146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5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0" fillId="0" borderId="152" xfId="0" applyFont="1" applyBorder="1" applyAlignment="1">
      <alignment horizontal="right"/>
    </xf>
    <xf numFmtId="0" fontId="10" fillId="0" borderId="153" xfId="0" applyFont="1" applyBorder="1" applyAlignment="1">
      <alignment horizontal="right"/>
    </xf>
    <xf numFmtId="0" fontId="3" fillId="0" borderId="60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0" fillId="0" borderId="151" xfId="0" applyFont="1" applyBorder="1" applyAlignment="1">
      <alignment horizontal="right"/>
    </xf>
    <xf numFmtId="0" fontId="10" fillId="0" borderId="115" xfId="0" applyFont="1" applyBorder="1" applyAlignment="1">
      <alignment horizontal="right"/>
    </xf>
    <xf numFmtId="166" fontId="3" fillId="0" borderId="31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166" fontId="3" fillId="0" borderId="70" xfId="0" applyNumberFormat="1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6" fontId="3" fillId="0" borderId="142" xfId="0" applyNumberFormat="1" applyFont="1" applyBorder="1" applyAlignment="1">
      <alignment horizontal="center"/>
    </xf>
    <xf numFmtId="166" fontId="3" fillId="0" borderId="3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wrapText="1"/>
    </xf>
    <xf numFmtId="0" fontId="3" fillId="0" borderId="143" xfId="0" applyFont="1" applyBorder="1" applyAlignment="1">
      <alignment horizontal="center"/>
    </xf>
    <xf numFmtId="0" fontId="10" fillId="0" borderId="147" xfId="0" applyFont="1" applyBorder="1" applyAlignment="1">
      <alignment horizontal="center"/>
    </xf>
    <xf numFmtId="0" fontId="10" fillId="0" borderId="148" xfId="0" applyFont="1" applyBorder="1" applyAlignment="1">
      <alignment horizontal="center"/>
    </xf>
    <xf numFmtId="0" fontId="10" fillId="0" borderId="149" xfId="0" applyFont="1" applyBorder="1" applyAlignment="1">
      <alignment horizontal="center"/>
    </xf>
    <xf numFmtId="0" fontId="3" fillId="0" borderId="140" xfId="0" applyFont="1" applyBorder="1" applyAlignment="1">
      <alignment horizontal="center" vertical="center"/>
    </xf>
    <xf numFmtId="0" fontId="10" fillId="0" borderId="145" xfId="0" applyFont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0" fillId="0" borderId="143" xfId="0" applyFont="1" applyBorder="1" applyAlignment="1">
      <alignment horizontal="center"/>
    </xf>
    <xf numFmtId="0" fontId="10" fillId="0" borderId="145" xfId="0" applyFont="1" applyBorder="1" applyAlignment="1">
      <alignment horizontal="center"/>
    </xf>
    <xf numFmtId="0" fontId="10" fillId="0" borderId="146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44" xfId="0" applyFont="1" applyBorder="1" applyAlignment="1">
      <alignment horizontal="right" vertical="center"/>
    </xf>
    <xf numFmtId="166" fontId="3" fillId="0" borderId="79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166" fontId="3" fillId="0" borderId="154" xfId="0" applyNumberFormat="1" applyFont="1" applyBorder="1" applyAlignment="1">
      <alignment horizontal="center" vertical="center"/>
    </xf>
    <xf numFmtId="0" fontId="10" fillId="0" borderId="152" xfId="0" applyFont="1" applyBorder="1" applyAlignment="1">
      <alignment horizontal="right" vertical="center"/>
    </xf>
    <xf numFmtId="0" fontId="10" fillId="0" borderId="153" xfId="0" applyFont="1" applyBorder="1" applyAlignment="1">
      <alignment horizontal="right" vertical="center"/>
    </xf>
    <xf numFmtId="0" fontId="10" fillId="0" borderId="151" xfId="0" applyFont="1" applyBorder="1" applyAlignment="1">
      <alignment horizontal="right" vertical="center"/>
    </xf>
    <xf numFmtId="0" fontId="10" fillId="0" borderId="115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6" xfId="0" applyFont="1" applyBorder="1" applyAlignment="1" quotePrefix="1">
      <alignment horizontal="center" vertical="center" wrapText="1"/>
    </xf>
    <xf numFmtId="166" fontId="3" fillId="0" borderId="36" xfId="0" applyNumberFormat="1" applyFont="1" applyBorder="1" applyAlignment="1">
      <alignment horizontal="center" vertical="center"/>
    </xf>
    <xf numFmtId="166" fontId="3" fillId="0" borderId="60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42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 wrapText="1"/>
    </xf>
    <xf numFmtId="0" fontId="3" fillId="0" borderId="92" xfId="0" applyFont="1" applyBorder="1" applyAlignment="1" quotePrefix="1">
      <alignment horizontal="center" vertical="center" wrapText="1"/>
    </xf>
    <xf numFmtId="0" fontId="3" fillId="0" borderId="92" xfId="0" applyFont="1" applyBorder="1" applyAlignment="1">
      <alignment horizontal="center" vertical="center"/>
    </xf>
    <xf numFmtId="166" fontId="3" fillId="0" borderId="92" xfId="0" applyNumberFormat="1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166" fontId="3" fillId="0" borderId="66" xfId="0" applyNumberFormat="1" applyFont="1" applyBorder="1" applyAlignment="1">
      <alignment horizontal="center" vertical="center"/>
    </xf>
    <xf numFmtId="166" fontId="3" fillId="0" borderId="142" xfId="0" applyNumberFormat="1" applyFont="1" applyBorder="1" applyAlignment="1">
      <alignment horizontal="center" vertical="center"/>
    </xf>
    <xf numFmtId="166" fontId="3" fillId="0" borderId="109" xfId="0" applyNumberFormat="1" applyFont="1" applyBorder="1" applyAlignment="1">
      <alignment horizontal="center" vertical="center"/>
    </xf>
    <xf numFmtId="0" fontId="3" fillId="0" borderId="13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/>
    </xf>
    <xf numFmtId="0" fontId="3" fillId="0" borderId="1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41" xfId="0" applyFont="1" applyBorder="1" applyAlignment="1">
      <alignment horizontal="center" vertical="center"/>
    </xf>
    <xf numFmtId="0" fontId="13" fillId="33" borderId="124" xfId="0" applyFont="1" applyFill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36" xfId="0" applyFont="1" applyBorder="1" applyAlignment="1">
      <alignment horizontal="center" vertical="center"/>
    </xf>
    <xf numFmtId="0" fontId="10" fillId="0" borderId="137" xfId="0" applyFont="1" applyBorder="1" applyAlignment="1">
      <alignment horizontal="center" vertical="center"/>
    </xf>
    <xf numFmtId="166" fontId="3" fillId="0" borderId="127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right" vertical="center"/>
    </xf>
    <xf numFmtId="0" fontId="3" fillId="0" borderId="15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156" xfId="0" applyBorder="1" applyAlignment="1">
      <alignment horizontal="center" vertical="center"/>
    </xf>
    <xf numFmtId="0" fontId="0" fillId="0" borderId="3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3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157" xfId="0" applyBorder="1" applyAlignment="1">
      <alignment horizontal="right" vertical="center"/>
    </xf>
    <xf numFmtId="0" fontId="0" fillId="0" borderId="158" xfId="0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tabSelected="1" zoomScale="120" zoomScaleNormal="120" zoomScaleSheetLayoutView="100" workbookViewId="0" topLeftCell="A1">
      <selection activeCell="A86" sqref="A86:A89"/>
    </sheetView>
  </sheetViews>
  <sheetFormatPr defaultColWidth="9.00390625" defaultRowHeight="12.75"/>
  <cols>
    <col min="1" max="1" width="4.125" style="329" customWidth="1"/>
    <col min="2" max="2" width="6.75390625" style="329" customWidth="1"/>
    <col min="3" max="3" width="26.625" style="329" customWidth="1"/>
    <col min="4" max="5" width="9.125" style="329" customWidth="1"/>
    <col min="6" max="6" width="9.625" style="329" bestFit="1" customWidth="1"/>
    <col min="7" max="7" width="25.875" style="329" customWidth="1"/>
    <col min="8" max="10" width="9.125" style="329" customWidth="1"/>
    <col min="11" max="11" width="11.25390625" style="329" customWidth="1"/>
    <col min="12" max="16384" width="9.125" style="329" customWidth="1"/>
  </cols>
  <sheetData>
    <row r="1" spans="1:11" ht="12.75">
      <c r="A1" s="647" t="s">
        <v>609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</row>
    <row r="2" spans="1:11" ht="34.5" customHeight="1">
      <c r="A2" s="708" t="s">
        <v>610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</row>
    <row r="3" spans="1:2" ht="13.5" thickBot="1">
      <c r="A3" s="330"/>
      <c r="B3" s="330"/>
    </row>
    <row r="4" spans="1:11" ht="13.5" thickTop="1">
      <c r="A4" s="331" t="s">
        <v>0</v>
      </c>
      <c r="B4" s="332" t="s">
        <v>1</v>
      </c>
      <c r="C4" s="333" t="s">
        <v>2</v>
      </c>
      <c r="D4" s="662" t="s">
        <v>3</v>
      </c>
      <c r="E4" s="662"/>
      <c r="F4" s="334" t="s">
        <v>36</v>
      </c>
      <c r="G4" s="335" t="s">
        <v>5</v>
      </c>
      <c r="H4" s="662" t="s">
        <v>3</v>
      </c>
      <c r="I4" s="662"/>
      <c r="J4" s="333" t="s">
        <v>20</v>
      </c>
      <c r="K4" s="336" t="s">
        <v>248</v>
      </c>
    </row>
    <row r="5" spans="1:11" ht="13.5" thickBot="1">
      <c r="A5" s="337"/>
      <c r="B5" s="338" t="s">
        <v>4</v>
      </c>
      <c r="C5" s="339"/>
      <c r="D5" s="340" t="s">
        <v>10</v>
      </c>
      <c r="E5" s="340" t="s">
        <v>11</v>
      </c>
      <c r="F5" s="341" t="s">
        <v>22</v>
      </c>
      <c r="G5" s="342" t="s">
        <v>6</v>
      </c>
      <c r="H5" s="340" t="s">
        <v>10</v>
      </c>
      <c r="I5" s="340" t="s">
        <v>11</v>
      </c>
      <c r="J5" s="338" t="s">
        <v>21</v>
      </c>
      <c r="K5" s="343"/>
    </row>
    <row r="6" spans="1:11" ht="13.5" thickBot="1">
      <c r="A6" s="344">
        <v>1</v>
      </c>
      <c r="B6" s="345">
        <v>2</v>
      </c>
      <c r="C6" s="346">
        <v>3</v>
      </c>
      <c r="D6" s="346">
        <v>4</v>
      </c>
      <c r="E6" s="346">
        <v>5</v>
      </c>
      <c r="F6" s="347">
        <v>6</v>
      </c>
      <c r="G6" s="348">
        <v>7</v>
      </c>
      <c r="H6" s="346">
        <v>8</v>
      </c>
      <c r="I6" s="346">
        <v>9</v>
      </c>
      <c r="J6" s="346">
        <v>10</v>
      </c>
      <c r="K6" s="349">
        <v>11</v>
      </c>
    </row>
    <row r="7" spans="1:11" ht="14.25" thickBot="1" thickTop="1">
      <c r="A7" s="618" t="s">
        <v>581</v>
      </c>
      <c r="B7" s="619"/>
      <c r="C7" s="619"/>
      <c r="D7" s="619"/>
      <c r="E7" s="619"/>
      <c r="F7" s="619"/>
      <c r="G7" s="619"/>
      <c r="H7" s="619"/>
      <c r="I7" s="619"/>
      <c r="J7" s="619"/>
      <c r="K7" s="620"/>
    </row>
    <row r="8" spans="1:11" ht="13.5" customHeight="1">
      <c r="A8" s="625">
        <v>1</v>
      </c>
      <c r="B8" s="627" t="s">
        <v>392</v>
      </c>
      <c r="C8" s="627" t="s">
        <v>8</v>
      </c>
      <c r="D8" s="351" t="s">
        <v>18</v>
      </c>
      <c r="E8" s="351" t="s">
        <v>516</v>
      </c>
      <c r="F8" s="352">
        <v>2.464</v>
      </c>
      <c r="G8" s="353"/>
      <c r="H8" s="354"/>
      <c r="I8" s="351"/>
      <c r="J8" s="355">
        <v>2.464</v>
      </c>
      <c r="K8" s="652" t="s">
        <v>541</v>
      </c>
    </row>
    <row r="9" spans="1:11" ht="12.75">
      <c r="A9" s="589"/>
      <c r="B9" s="574"/>
      <c r="C9" s="574"/>
      <c r="D9" s="655" t="s">
        <v>34</v>
      </c>
      <c r="E9" s="654"/>
      <c r="F9" s="356">
        <f>SUM(F8:F8)</f>
        <v>2.464</v>
      </c>
      <c r="G9" s="357"/>
      <c r="H9" s="655" t="s">
        <v>34</v>
      </c>
      <c r="I9" s="654"/>
      <c r="J9" s="358">
        <f>SUM(J8:J8)</f>
        <v>2.464</v>
      </c>
      <c r="K9" s="663"/>
    </row>
    <row r="10" spans="1:11" ht="12.75">
      <c r="A10" s="588">
        <v>2</v>
      </c>
      <c r="B10" s="573" t="s">
        <v>392</v>
      </c>
      <c r="C10" s="573" t="s">
        <v>8</v>
      </c>
      <c r="D10" s="582" t="s">
        <v>516</v>
      </c>
      <c r="E10" s="582" t="s">
        <v>517</v>
      </c>
      <c r="F10" s="660">
        <v>14.446</v>
      </c>
      <c r="G10" s="361" t="s">
        <v>46</v>
      </c>
      <c r="H10" s="362" t="s">
        <v>516</v>
      </c>
      <c r="I10" s="362" t="s">
        <v>13</v>
      </c>
      <c r="J10" s="363">
        <v>0.086</v>
      </c>
      <c r="K10" s="598" t="s">
        <v>540</v>
      </c>
    </row>
    <row r="11" spans="1:11" ht="12.75">
      <c r="A11" s="600"/>
      <c r="B11" s="577"/>
      <c r="C11" s="577"/>
      <c r="D11" s="664"/>
      <c r="E11" s="664"/>
      <c r="F11" s="661"/>
      <c r="G11" s="365" t="s">
        <v>47</v>
      </c>
      <c r="H11" s="366" t="s">
        <v>14</v>
      </c>
      <c r="I11" s="366" t="s">
        <v>15</v>
      </c>
      <c r="J11" s="367">
        <v>0.2</v>
      </c>
      <c r="K11" s="610"/>
    </row>
    <row r="12" spans="1:11" ht="12.75">
      <c r="A12" s="600"/>
      <c r="B12" s="577"/>
      <c r="C12" s="577"/>
      <c r="D12" s="664"/>
      <c r="E12" s="664"/>
      <c r="F12" s="661"/>
      <c r="G12" s="365" t="s">
        <v>46</v>
      </c>
      <c r="H12" s="366" t="s">
        <v>518</v>
      </c>
      <c r="I12" s="366" t="s">
        <v>16</v>
      </c>
      <c r="J12" s="367">
        <v>0.1</v>
      </c>
      <c r="K12" s="610"/>
    </row>
    <row r="13" spans="1:11" ht="12.75">
      <c r="A13" s="600"/>
      <c r="B13" s="577"/>
      <c r="C13" s="577"/>
      <c r="D13" s="664"/>
      <c r="E13" s="664"/>
      <c r="F13" s="661"/>
      <c r="G13" s="365" t="s">
        <v>12</v>
      </c>
      <c r="H13" s="366" t="s">
        <v>519</v>
      </c>
      <c r="I13" s="366" t="s">
        <v>17</v>
      </c>
      <c r="J13" s="367">
        <v>0.25</v>
      </c>
      <c r="K13" s="610"/>
    </row>
    <row r="14" spans="1:11" ht="12.75">
      <c r="A14" s="600"/>
      <c r="B14" s="577"/>
      <c r="C14" s="577"/>
      <c r="D14" s="664"/>
      <c r="E14" s="664"/>
      <c r="F14" s="661"/>
      <c r="G14" s="365" t="s">
        <v>46</v>
      </c>
      <c r="H14" s="366" t="s">
        <v>520</v>
      </c>
      <c r="I14" s="366" t="s">
        <v>521</v>
      </c>
      <c r="J14" s="367">
        <v>0.1</v>
      </c>
      <c r="K14" s="610"/>
    </row>
    <row r="15" spans="1:11" ht="12.75">
      <c r="A15" s="600"/>
      <c r="B15" s="577"/>
      <c r="C15" s="577"/>
      <c r="D15" s="664"/>
      <c r="E15" s="664"/>
      <c r="F15" s="661"/>
      <c r="G15" s="365" t="s">
        <v>47</v>
      </c>
      <c r="H15" s="366" t="s">
        <v>521</v>
      </c>
      <c r="I15" s="366" t="s">
        <v>531</v>
      </c>
      <c r="J15" s="367">
        <v>0.2</v>
      </c>
      <c r="K15" s="610"/>
    </row>
    <row r="16" spans="1:11" ht="12.75">
      <c r="A16" s="600"/>
      <c r="B16" s="577"/>
      <c r="C16" s="577"/>
      <c r="D16" s="664"/>
      <c r="E16" s="664"/>
      <c r="F16" s="661"/>
      <c r="G16" s="365" t="s">
        <v>46</v>
      </c>
      <c r="H16" s="366" t="s">
        <v>522</v>
      </c>
      <c r="I16" s="366" t="s">
        <v>532</v>
      </c>
      <c r="J16" s="367">
        <v>0.1</v>
      </c>
      <c r="K16" s="610"/>
    </row>
    <row r="17" spans="1:11" ht="12.75">
      <c r="A17" s="600"/>
      <c r="B17" s="577"/>
      <c r="C17" s="577"/>
      <c r="D17" s="664"/>
      <c r="E17" s="664"/>
      <c r="F17" s="661"/>
      <c r="G17" s="365" t="s">
        <v>46</v>
      </c>
      <c r="H17" s="366" t="s">
        <v>523</v>
      </c>
      <c r="I17" s="366" t="s">
        <v>533</v>
      </c>
      <c r="J17" s="367">
        <v>0.1</v>
      </c>
      <c r="K17" s="610"/>
    </row>
    <row r="18" spans="1:11" ht="12.75">
      <c r="A18" s="600"/>
      <c r="B18" s="577"/>
      <c r="C18" s="577"/>
      <c r="D18" s="664"/>
      <c r="E18" s="664"/>
      <c r="F18" s="661"/>
      <c r="G18" s="365" t="s">
        <v>47</v>
      </c>
      <c r="H18" s="366" t="s">
        <v>524</v>
      </c>
      <c r="I18" s="366" t="s">
        <v>534</v>
      </c>
      <c r="J18" s="367">
        <v>0.1</v>
      </c>
      <c r="K18" s="610"/>
    </row>
    <row r="19" spans="1:11" ht="12.75">
      <c r="A19" s="600"/>
      <c r="B19" s="577"/>
      <c r="C19" s="577"/>
      <c r="D19" s="664"/>
      <c r="E19" s="664"/>
      <c r="F19" s="661"/>
      <c r="G19" s="365" t="s">
        <v>46</v>
      </c>
      <c r="H19" s="366" t="s">
        <v>525</v>
      </c>
      <c r="I19" s="366" t="s">
        <v>535</v>
      </c>
      <c r="J19" s="367">
        <v>0.1</v>
      </c>
      <c r="K19" s="610"/>
    </row>
    <row r="20" spans="1:11" ht="12.75">
      <c r="A20" s="600"/>
      <c r="B20" s="577"/>
      <c r="C20" s="577"/>
      <c r="D20" s="664"/>
      <c r="E20" s="664"/>
      <c r="F20" s="661"/>
      <c r="G20" s="365" t="s">
        <v>12</v>
      </c>
      <c r="H20" s="366" t="s">
        <v>526</v>
      </c>
      <c r="I20" s="366" t="s">
        <v>536</v>
      </c>
      <c r="J20" s="367">
        <v>0.25</v>
      </c>
      <c r="K20" s="610"/>
    </row>
    <row r="21" spans="1:11" ht="12.75">
      <c r="A21" s="600"/>
      <c r="B21" s="577"/>
      <c r="C21" s="577"/>
      <c r="D21" s="664"/>
      <c r="E21" s="664"/>
      <c r="F21" s="661"/>
      <c r="G21" s="365" t="s">
        <v>46</v>
      </c>
      <c r="H21" s="366" t="s">
        <v>527</v>
      </c>
      <c r="I21" s="366" t="s">
        <v>537</v>
      </c>
      <c r="J21" s="367">
        <v>0.1</v>
      </c>
      <c r="K21" s="610"/>
    </row>
    <row r="22" spans="1:11" ht="12.75">
      <c r="A22" s="600"/>
      <c r="B22" s="577"/>
      <c r="C22" s="577"/>
      <c r="D22" s="664"/>
      <c r="E22" s="664"/>
      <c r="F22" s="661"/>
      <c r="G22" s="365" t="s">
        <v>47</v>
      </c>
      <c r="H22" s="659" t="s">
        <v>528</v>
      </c>
      <c r="I22" s="659" t="s">
        <v>538</v>
      </c>
      <c r="J22" s="658">
        <v>0.1</v>
      </c>
      <c r="K22" s="610"/>
    </row>
    <row r="23" spans="1:11" ht="12.75">
      <c r="A23" s="600"/>
      <c r="B23" s="577"/>
      <c r="C23" s="577"/>
      <c r="D23" s="664"/>
      <c r="E23" s="664"/>
      <c r="F23" s="661"/>
      <c r="G23" s="365" t="s">
        <v>274</v>
      </c>
      <c r="H23" s="659"/>
      <c r="I23" s="659"/>
      <c r="J23" s="658"/>
      <c r="K23" s="610"/>
    </row>
    <row r="24" spans="1:11" ht="12.75">
      <c r="A24" s="600"/>
      <c r="B24" s="577"/>
      <c r="C24" s="577"/>
      <c r="D24" s="664"/>
      <c r="E24" s="664"/>
      <c r="F24" s="661"/>
      <c r="G24" s="365" t="s">
        <v>48</v>
      </c>
      <c r="H24" s="366" t="s">
        <v>529</v>
      </c>
      <c r="I24" s="366" t="s">
        <v>530</v>
      </c>
      <c r="J24" s="367">
        <v>1.3</v>
      </c>
      <c r="K24" s="610"/>
    </row>
    <row r="25" spans="1:11" ht="12.75">
      <c r="A25" s="600"/>
      <c r="B25" s="577"/>
      <c r="C25" s="577"/>
      <c r="D25" s="664"/>
      <c r="E25" s="664"/>
      <c r="F25" s="661"/>
      <c r="G25" s="371" t="s">
        <v>276</v>
      </c>
      <c r="H25" s="372" t="s">
        <v>530</v>
      </c>
      <c r="I25" s="372" t="s">
        <v>539</v>
      </c>
      <c r="J25" s="373">
        <v>0.8</v>
      </c>
      <c r="K25" s="610"/>
    </row>
    <row r="26" spans="1:11" ht="13.5" thickBot="1">
      <c r="A26" s="626"/>
      <c r="B26" s="628"/>
      <c r="C26" s="628"/>
      <c r="D26" s="645" t="s">
        <v>34</v>
      </c>
      <c r="E26" s="639"/>
      <c r="F26" s="374">
        <f>SUM(F10:F25)</f>
        <v>14.446</v>
      </c>
      <c r="G26" s="375"/>
      <c r="H26" s="639" t="s">
        <v>34</v>
      </c>
      <c r="I26" s="639"/>
      <c r="J26" s="376">
        <f>SUM(J10:J25)</f>
        <v>3.886</v>
      </c>
      <c r="K26" s="611"/>
    </row>
    <row r="27" spans="1:11" ht="12.75">
      <c r="A27" s="600">
        <v>3</v>
      </c>
      <c r="B27" s="577" t="s">
        <v>371</v>
      </c>
      <c r="C27" s="577" t="s">
        <v>50</v>
      </c>
      <c r="D27" s="577" t="s">
        <v>51</v>
      </c>
      <c r="E27" s="577" t="s">
        <v>52</v>
      </c>
      <c r="F27" s="624">
        <v>7.9</v>
      </c>
      <c r="G27" s="379" t="s">
        <v>49</v>
      </c>
      <c r="H27" s="380" t="s">
        <v>51</v>
      </c>
      <c r="I27" s="380" t="s">
        <v>55</v>
      </c>
      <c r="J27" s="381">
        <v>0.5</v>
      </c>
      <c r="K27" s="609" t="s">
        <v>74</v>
      </c>
    </row>
    <row r="28" spans="1:11" ht="12.75">
      <c r="A28" s="600"/>
      <c r="B28" s="577"/>
      <c r="C28" s="577"/>
      <c r="D28" s="577"/>
      <c r="E28" s="577"/>
      <c r="F28" s="624"/>
      <c r="G28" s="383" t="s">
        <v>48</v>
      </c>
      <c r="H28" s="366" t="s">
        <v>56</v>
      </c>
      <c r="I28" s="366" t="s">
        <v>53</v>
      </c>
      <c r="J28" s="367">
        <v>0.2</v>
      </c>
      <c r="K28" s="610"/>
    </row>
    <row r="29" spans="1:11" ht="12.75">
      <c r="A29" s="600"/>
      <c r="B29" s="577"/>
      <c r="C29" s="577"/>
      <c r="D29" s="577"/>
      <c r="E29" s="577"/>
      <c r="F29" s="624"/>
      <c r="G29" s="384" t="s">
        <v>417</v>
      </c>
      <c r="H29" s="366" t="s">
        <v>53</v>
      </c>
      <c r="I29" s="366" t="s">
        <v>54</v>
      </c>
      <c r="J29" s="367">
        <v>0.2</v>
      </c>
      <c r="K29" s="610"/>
    </row>
    <row r="30" spans="1:11" ht="12.75">
      <c r="A30" s="600"/>
      <c r="B30" s="577"/>
      <c r="C30" s="577"/>
      <c r="D30" s="577"/>
      <c r="E30" s="577"/>
      <c r="F30" s="624"/>
      <c r="G30" s="384" t="s">
        <v>404</v>
      </c>
      <c r="H30" s="366" t="s">
        <v>57</v>
      </c>
      <c r="I30" s="366" t="s">
        <v>58</v>
      </c>
      <c r="J30" s="367">
        <v>0.8</v>
      </c>
      <c r="K30" s="610"/>
    </row>
    <row r="31" spans="1:11" ht="12.75">
      <c r="A31" s="600"/>
      <c r="B31" s="577"/>
      <c r="C31" s="577"/>
      <c r="D31" s="577"/>
      <c r="E31" s="577"/>
      <c r="F31" s="624"/>
      <c r="G31" s="383" t="s">
        <v>405</v>
      </c>
      <c r="H31" s="366" t="s">
        <v>59</v>
      </c>
      <c r="I31" s="366" t="s">
        <v>60</v>
      </c>
      <c r="J31" s="367">
        <v>0.2</v>
      </c>
      <c r="K31" s="610"/>
    </row>
    <row r="32" spans="1:11" ht="12.75">
      <c r="A32" s="600"/>
      <c r="B32" s="577"/>
      <c r="C32" s="577"/>
      <c r="D32" s="577"/>
      <c r="E32" s="577"/>
      <c r="F32" s="624"/>
      <c r="G32" s="384" t="s">
        <v>406</v>
      </c>
      <c r="H32" s="366" t="s">
        <v>61</v>
      </c>
      <c r="I32" s="366" t="s">
        <v>62</v>
      </c>
      <c r="J32" s="367">
        <v>0.3</v>
      </c>
      <c r="K32" s="610"/>
    </row>
    <row r="33" spans="1:11" ht="12.75">
      <c r="A33" s="600"/>
      <c r="B33" s="577"/>
      <c r="C33" s="577"/>
      <c r="D33" s="577"/>
      <c r="E33" s="577"/>
      <c r="F33" s="624"/>
      <c r="G33" s="385" t="s">
        <v>241</v>
      </c>
      <c r="H33" s="372" t="s">
        <v>63</v>
      </c>
      <c r="I33" s="372" t="s">
        <v>52</v>
      </c>
      <c r="J33" s="373">
        <v>0.9</v>
      </c>
      <c r="K33" s="610"/>
    </row>
    <row r="34" spans="1:11" ht="13.5" thickBot="1">
      <c r="A34" s="600"/>
      <c r="B34" s="577"/>
      <c r="C34" s="577"/>
      <c r="D34" s="655" t="s">
        <v>34</v>
      </c>
      <c r="E34" s="654"/>
      <c r="F34" s="356">
        <f>SUM(F27:F33)</f>
        <v>7.9</v>
      </c>
      <c r="G34" s="386"/>
      <c r="H34" s="654" t="s">
        <v>34</v>
      </c>
      <c r="I34" s="654"/>
      <c r="J34" s="358">
        <f>SUM(J27:J33)</f>
        <v>3.1</v>
      </c>
      <c r="K34" s="610"/>
    </row>
    <row r="35" spans="1:11" ht="11.25" customHeight="1">
      <c r="A35" s="625">
        <v>4</v>
      </c>
      <c r="B35" s="627" t="s">
        <v>372</v>
      </c>
      <c r="C35" s="630" t="s">
        <v>64</v>
      </c>
      <c r="D35" s="627" t="s">
        <v>65</v>
      </c>
      <c r="E35" s="627" t="s">
        <v>66</v>
      </c>
      <c r="F35" s="616">
        <v>4.428</v>
      </c>
      <c r="G35" s="388" t="s">
        <v>405</v>
      </c>
      <c r="H35" s="380" t="s">
        <v>67</v>
      </c>
      <c r="I35" s="380" t="s">
        <v>68</v>
      </c>
      <c r="J35" s="381">
        <v>0.2</v>
      </c>
      <c r="K35" s="609" t="s">
        <v>74</v>
      </c>
    </row>
    <row r="36" spans="1:11" ht="11.25" customHeight="1">
      <c r="A36" s="600"/>
      <c r="B36" s="577"/>
      <c r="C36" s="601"/>
      <c r="D36" s="577"/>
      <c r="E36" s="577"/>
      <c r="F36" s="617"/>
      <c r="G36" s="384" t="s">
        <v>407</v>
      </c>
      <c r="H36" s="366" t="s">
        <v>69</v>
      </c>
      <c r="I36" s="366" t="s">
        <v>70</v>
      </c>
      <c r="J36" s="367">
        <v>0.2</v>
      </c>
      <c r="K36" s="610"/>
    </row>
    <row r="37" spans="1:11" ht="11.25" customHeight="1">
      <c r="A37" s="600"/>
      <c r="B37" s="577"/>
      <c r="C37" s="601"/>
      <c r="D37" s="577"/>
      <c r="E37" s="577"/>
      <c r="F37" s="617"/>
      <c r="G37" s="390" t="s">
        <v>408</v>
      </c>
      <c r="H37" s="391" t="s">
        <v>71</v>
      </c>
      <c r="I37" s="391" t="s">
        <v>72</v>
      </c>
      <c r="J37" s="392">
        <v>0.1</v>
      </c>
      <c r="K37" s="610"/>
    </row>
    <row r="38" spans="1:11" ht="13.5" thickBot="1">
      <c r="A38" s="626"/>
      <c r="B38" s="628"/>
      <c r="C38" s="338" t="s">
        <v>606</v>
      </c>
      <c r="D38" s="645" t="s">
        <v>34</v>
      </c>
      <c r="E38" s="639"/>
      <c r="F38" s="393">
        <f>SUM(F35:F37)</f>
        <v>4.428</v>
      </c>
      <c r="G38" s="394"/>
      <c r="H38" s="639" t="s">
        <v>34</v>
      </c>
      <c r="I38" s="639"/>
      <c r="J38" s="376">
        <f>SUM(J35:J37)</f>
        <v>0.5</v>
      </c>
      <c r="K38" s="611"/>
    </row>
    <row r="39" spans="1:11" ht="13.5" customHeight="1">
      <c r="A39" s="625">
        <v>5</v>
      </c>
      <c r="B39" s="627" t="s">
        <v>395</v>
      </c>
      <c r="C39" s="627" t="s">
        <v>365</v>
      </c>
      <c r="D39" s="395" t="s">
        <v>18</v>
      </c>
      <c r="E39" s="395" t="s">
        <v>544</v>
      </c>
      <c r="F39" s="396">
        <v>0.65</v>
      </c>
      <c r="G39" s="397" t="s">
        <v>545</v>
      </c>
      <c r="H39" s="398"/>
      <c r="I39" s="398"/>
      <c r="J39" s="399">
        <v>0.65</v>
      </c>
      <c r="K39" s="652" t="s">
        <v>541</v>
      </c>
    </row>
    <row r="40" spans="1:11" ht="13.5" thickBot="1">
      <c r="A40" s="626"/>
      <c r="B40" s="628"/>
      <c r="C40" s="628"/>
      <c r="D40" s="645" t="s">
        <v>34</v>
      </c>
      <c r="E40" s="639"/>
      <c r="F40" s="374">
        <f>SUM(F39:F39)</f>
        <v>0.65</v>
      </c>
      <c r="G40" s="375"/>
      <c r="H40" s="656" t="s">
        <v>34</v>
      </c>
      <c r="I40" s="657"/>
      <c r="J40" s="401">
        <f>SUM(J39:J39)</f>
        <v>0.65</v>
      </c>
      <c r="K40" s="653"/>
    </row>
    <row r="41" spans="1:11" ht="12" customHeight="1">
      <c r="A41" s="625">
        <v>6</v>
      </c>
      <c r="B41" s="627" t="s">
        <v>374</v>
      </c>
      <c r="C41" s="665" t="s">
        <v>305</v>
      </c>
      <c r="D41" s="398" t="s">
        <v>349</v>
      </c>
      <c r="E41" s="398" t="s">
        <v>551</v>
      </c>
      <c r="F41" s="402">
        <v>1.634</v>
      </c>
      <c r="G41" s="397" t="s">
        <v>550</v>
      </c>
      <c r="H41" s="398"/>
      <c r="I41" s="398"/>
      <c r="J41" s="399">
        <v>1.634</v>
      </c>
      <c r="K41" s="652" t="s">
        <v>541</v>
      </c>
    </row>
    <row r="42" spans="1:11" ht="12" customHeight="1" thickBot="1">
      <c r="A42" s="626"/>
      <c r="B42" s="628"/>
      <c r="C42" s="666"/>
      <c r="D42" s="645" t="s">
        <v>34</v>
      </c>
      <c r="E42" s="639"/>
      <c r="F42" s="374">
        <f>SUM(F41:F41)</f>
        <v>1.634</v>
      </c>
      <c r="G42" s="375"/>
      <c r="H42" s="639" t="s">
        <v>34</v>
      </c>
      <c r="I42" s="639"/>
      <c r="J42" s="376">
        <f>SUM(J41:J41)</f>
        <v>1.634</v>
      </c>
      <c r="K42" s="653"/>
    </row>
    <row r="43" spans="1:11" ht="12" customHeight="1">
      <c r="A43" s="625">
        <v>7</v>
      </c>
      <c r="B43" s="627" t="s">
        <v>375</v>
      </c>
      <c r="C43" s="601" t="s">
        <v>309</v>
      </c>
      <c r="D43" s="627" t="s">
        <v>18</v>
      </c>
      <c r="E43" s="627" t="s">
        <v>138</v>
      </c>
      <c r="F43" s="616">
        <v>2.393</v>
      </c>
      <c r="G43" s="388" t="s">
        <v>139</v>
      </c>
      <c r="H43" s="380" t="s">
        <v>140</v>
      </c>
      <c r="I43" s="380" t="s">
        <v>141</v>
      </c>
      <c r="J43" s="381">
        <v>0.25</v>
      </c>
      <c r="K43" s="609" t="s">
        <v>45</v>
      </c>
    </row>
    <row r="44" spans="1:11" ht="12" customHeight="1">
      <c r="A44" s="600"/>
      <c r="B44" s="577"/>
      <c r="C44" s="601"/>
      <c r="D44" s="577"/>
      <c r="E44" s="577"/>
      <c r="F44" s="617"/>
      <c r="G44" s="385" t="s">
        <v>142</v>
      </c>
      <c r="H44" s="372" t="s">
        <v>55</v>
      </c>
      <c r="I44" s="372" t="s">
        <v>138</v>
      </c>
      <c r="J44" s="373">
        <v>0.093</v>
      </c>
      <c r="K44" s="610"/>
    </row>
    <row r="45" spans="1:11" ht="12" customHeight="1" thickBot="1">
      <c r="A45" s="600"/>
      <c r="B45" s="577"/>
      <c r="C45" s="405" t="s">
        <v>344</v>
      </c>
      <c r="D45" s="645" t="s">
        <v>34</v>
      </c>
      <c r="E45" s="639"/>
      <c r="F45" s="393">
        <f>SUM(F43:F44)</f>
        <v>2.393</v>
      </c>
      <c r="G45" s="406"/>
      <c r="H45" s="654" t="s">
        <v>34</v>
      </c>
      <c r="I45" s="654"/>
      <c r="J45" s="407">
        <f>SUM(J43:J44)</f>
        <v>0.343</v>
      </c>
      <c r="K45" s="610"/>
    </row>
    <row r="46" spans="1:11" ht="12.75" customHeight="1">
      <c r="A46" s="625">
        <v>8</v>
      </c>
      <c r="B46" s="627" t="s">
        <v>377</v>
      </c>
      <c r="C46" s="630" t="s">
        <v>308</v>
      </c>
      <c r="D46" s="627" t="s">
        <v>18</v>
      </c>
      <c r="E46" s="627" t="s">
        <v>125</v>
      </c>
      <c r="F46" s="616">
        <v>6.384</v>
      </c>
      <c r="G46" s="379" t="s">
        <v>126</v>
      </c>
      <c r="H46" s="380" t="s">
        <v>128</v>
      </c>
      <c r="I46" s="380" t="s">
        <v>29</v>
      </c>
      <c r="J46" s="381">
        <v>0.1</v>
      </c>
      <c r="K46" s="609" t="s">
        <v>45</v>
      </c>
    </row>
    <row r="47" spans="1:11" ht="12.75">
      <c r="A47" s="600"/>
      <c r="B47" s="577"/>
      <c r="C47" s="601"/>
      <c r="D47" s="577"/>
      <c r="E47" s="577"/>
      <c r="F47" s="617"/>
      <c r="G47" s="383" t="s">
        <v>126</v>
      </c>
      <c r="H47" s="366" t="s">
        <v>129</v>
      </c>
      <c r="I47" s="366" t="s">
        <v>130</v>
      </c>
      <c r="J47" s="367">
        <v>0.1</v>
      </c>
      <c r="K47" s="610"/>
    </row>
    <row r="48" spans="1:11" ht="12.75">
      <c r="A48" s="600"/>
      <c r="B48" s="577"/>
      <c r="C48" s="601"/>
      <c r="D48" s="577"/>
      <c r="E48" s="577"/>
      <c r="F48" s="617"/>
      <c r="G48" s="383" t="s">
        <v>126</v>
      </c>
      <c r="H48" s="366" t="s">
        <v>119</v>
      </c>
      <c r="I48" s="366" t="s">
        <v>78</v>
      </c>
      <c r="J48" s="367">
        <v>0.1</v>
      </c>
      <c r="K48" s="610"/>
    </row>
    <row r="49" spans="1:11" ht="12.75">
      <c r="A49" s="600"/>
      <c r="B49" s="577"/>
      <c r="C49" s="601"/>
      <c r="D49" s="577"/>
      <c r="E49" s="577"/>
      <c r="F49" s="617"/>
      <c r="G49" s="383" t="s">
        <v>126</v>
      </c>
      <c r="H49" s="366" t="s">
        <v>131</v>
      </c>
      <c r="I49" s="366" t="s">
        <v>132</v>
      </c>
      <c r="J49" s="367">
        <v>0.05</v>
      </c>
      <c r="K49" s="610"/>
    </row>
    <row r="50" spans="1:11" ht="12.75">
      <c r="A50" s="600"/>
      <c r="B50" s="577"/>
      <c r="C50" s="601"/>
      <c r="D50" s="577"/>
      <c r="E50" s="577"/>
      <c r="F50" s="617"/>
      <c r="G50" s="383" t="s">
        <v>126</v>
      </c>
      <c r="H50" s="366" t="s">
        <v>51</v>
      </c>
      <c r="I50" s="366" t="s">
        <v>133</v>
      </c>
      <c r="J50" s="367">
        <v>0.1</v>
      </c>
      <c r="K50" s="610"/>
    </row>
    <row r="51" spans="1:11" ht="12.75">
      <c r="A51" s="600"/>
      <c r="B51" s="577"/>
      <c r="C51" s="601"/>
      <c r="D51" s="577"/>
      <c r="E51" s="577"/>
      <c r="F51" s="617"/>
      <c r="G51" s="383" t="s">
        <v>127</v>
      </c>
      <c r="H51" s="366" t="s">
        <v>81</v>
      </c>
      <c r="I51" s="366" t="s">
        <v>82</v>
      </c>
      <c r="J51" s="367">
        <v>0.1</v>
      </c>
      <c r="K51" s="610"/>
    </row>
    <row r="52" spans="1:11" ht="12.75">
      <c r="A52" s="600"/>
      <c r="B52" s="577"/>
      <c r="C52" s="601"/>
      <c r="D52" s="577"/>
      <c r="E52" s="577"/>
      <c r="F52" s="617"/>
      <c r="G52" s="383" t="s">
        <v>296</v>
      </c>
      <c r="H52" s="366" t="s">
        <v>83</v>
      </c>
      <c r="I52" s="366" t="s">
        <v>134</v>
      </c>
      <c r="J52" s="367">
        <v>0.5</v>
      </c>
      <c r="K52" s="610"/>
    </row>
    <row r="53" spans="1:11" ht="12.75">
      <c r="A53" s="600"/>
      <c r="B53" s="577"/>
      <c r="C53" s="601"/>
      <c r="D53" s="577"/>
      <c r="E53" s="577"/>
      <c r="F53" s="617"/>
      <c r="G53" s="383" t="s">
        <v>127</v>
      </c>
      <c r="H53" s="366" t="s">
        <v>135</v>
      </c>
      <c r="I53" s="366" t="s">
        <v>16</v>
      </c>
      <c r="J53" s="367">
        <v>0.6</v>
      </c>
      <c r="K53" s="610"/>
    </row>
    <row r="54" spans="1:11" ht="12.75">
      <c r="A54" s="600"/>
      <c r="B54" s="577"/>
      <c r="C54" s="601"/>
      <c r="D54" s="577"/>
      <c r="E54" s="577"/>
      <c r="F54" s="617"/>
      <c r="G54" s="383" t="s">
        <v>127</v>
      </c>
      <c r="H54" s="366" t="s">
        <v>57</v>
      </c>
      <c r="I54" s="366" t="s">
        <v>136</v>
      </c>
      <c r="J54" s="367">
        <v>0.1</v>
      </c>
      <c r="K54" s="610"/>
    </row>
    <row r="55" spans="1:11" ht="12.75">
      <c r="A55" s="600"/>
      <c r="B55" s="577"/>
      <c r="C55" s="601"/>
      <c r="D55" s="577"/>
      <c r="E55" s="577"/>
      <c r="F55" s="617"/>
      <c r="G55" s="383" t="s">
        <v>127</v>
      </c>
      <c r="H55" s="366" t="s">
        <v>137</v>
      </c>
      <c r="I55" s="366" t="s">
        <v>59</v>
      </c>
      <c r="J55" s="367">
        <v>0.7</v>
      </c>
      <c r="K55" s="610"/>
    </row>
    <row r="56" spans="1:11" ht="12.75">
      <c r="A56" s="600"/>
      <c r="B56" s="577"/>
      <c r="C56" s="601"/>
      <c r="D56" s="577"/>
      <c r="E56" s="577"/>
      <c r="F56" s="617"/>
      <c r="G56" s="408" t="s">
        <v>127</v>
      </c>
      <c r="H56" s="372" t="s">
        <v>17</v>
      </c>
      <c r="I56" s="372" t="s">
        <v>125</v>
      </c>
      <c r="J56" s="373">
        <v>0.084</v>
      </c>
      <c r="K56" s="610"/>
    </row>
    <row r="57" spans="1:11" ht="13.5" thickBot="1">
      <c r="A57" s="600"/>
      <c r="B57" s="577"/>
      <c r="C57" s="405" t="s">
        <v>345</v>
      </c>
      <c r="D57" s="645" t="s">
        <v>34</v>
      </c>
      <c r="E57" s="639"/>
      <c r="F57" s="393">
        <f>SUM(F46:F56)</f>
        <v>6.384</v>
      </c>
      <c r="G57" s="406"/>
      <c r="H57" s="654" t="s">
        <v>34</v>
      </c>
      <c r="I57" s="654"/>
      <c r="J57" s="358">
        <f>SUM(J46:J56)</f>
        <v>2.534</v>
      </c>
      <c r="K57" s="610"/>
    </row>
    <row r="58" spans="1:11" ht="12.75" customHeight="1">
      <c r="A58" s="625">
        <v>9</v>
      </c>
      <c r="B58" s="627" t="s">
        <v>399</v>
      </c>
      <c r="C58" s="630" t="s">
        <v>367</v>
      </c>
      <c r="D58" s="627" t="s">
        <v>75</v>
      </c>
      <c r="E58" s="627" t="s">
        <v>76</v>
      </c>
      <c r="F58" s="616">
        <v>3.01</v>
      </c>
      <c r="G58" s="388" t="s">
        <v>420</v>
      </c>
      <c r="H58" s="380" t="s">
        <v>78</v>
      </c>
      <c r="I58" s="380" t="s">
        <v>79</v>
      </c>
      <c r="J58" s="381">
        <v>0.1</v>
      </c>
      <c r="K58" s="609" t="s">
        <v>87</v>
      </c>
    </row>
    <row r="59" spans="1:11" ht="12.75">
      <c r="A59" s="600"/>
      <c r="B59" s="577"/>
      <c r="C59" s="601"/>
      <c r="D59" s="577"/>
      <c r="E59" s="577"/>
      <c r="F59" s="617"/>
      <c r="G59" s="384" t="s">
        <v>46</v>
      </c>
      <c r="H59" s="366" t="s">
        <v>80</v>
      </c>
      <c r="I59" s="366" t="s">
        <v>86</v>
      </c>
      <c r="J59" s="367">
        <v>0.1</v>
      </c>
      <c r="K59" s="610"/>
    </row>
    <row r="60" spans="1:11" ht="12.75">
      <c r="A60" s="600"/>
      <c r="B60" s="577"/>
      <c r="C60" s="601"/>
      <c r="D60" s="577"/>
      <c r="E60" s="577"/>
      <c r="F60" s="617"/>
      <c r="G60" s="384" t="s">
        <v>46</v>
      </c>
      <c r="H60" s="366" t="s">
        <v>81</v>
      </c>
      <c r="I60" s="366" t="s">
        <v>82</v>
      </c>
      <c r="J60" s="367">
        <v>0.1</v>
      </c>
      <c r="K60" s="610"/>
    </row>
    <row r="61" spans="1:11" ht="12.75">
      <c r="A61" s="600"/>
      <c r="B61" s="577"/>
      <c r="C61" s="601"/>
      <c r="D61" s="577"/>
      <c r="E61" s="577"/>
      <c r="F61" s="617"/>
      <c r="G61" s="384" t="s">
        <v>290</v>
      </c>
      <c r="H61" s="366" t="s">
        <v>55</v>
      </c>
      <c r="I61" s="366" t="s">
        <v>83</v>
      </c>
      <c r="J61" s="367">
        <v>0.9</v>
      </c>
      <c r="K61" s="610"/>
    </row>
    <row r="62" spans="1:11" ht="12.75">
      <c r="A62" s="600"/>
      <c r="B62" s="577"/>
      <c r="C62" s="601"/>
      <c r="D62" s="577"/>
      <c r="E62" s="577"/>
      <c r="F62" s="617"/>
      <c r="G62" s="384" t="s">
        <v>77</v>
      </c>
      <c r="H62" s="366" t="s">
        <v>83</v>
      </c>
      <c r="I62" s="366" t="s">
        <v>84</v>
      </c>
      <c r="J62" s="367">
        <v>0.2</v>
      </c>
      <c r="K62" s="610"/>
    </row>
    <row r="63" spans="1:11" ht="12.75">
      <c r="A63" s="600"/>
      <c r="B63" s="577"/>
      <c r="C63" s="601"/>
      <c r="D63" s="577"/>
      <c r="E63" s="577"/>
      <c r="F63" s="617"/>
      <c r="G63" s="385" t="s">
        <v>293</v>
      </c>
      <c r="H63" s="372" t="s">
        <v>85</v>
      </c>
      <c r="I63" s="372" t="s">
        <v>76</v>
      </c>
      <c r="J63" s="373">
        <v>0.235</v>
      </c>
      <c r="K63" s="610"/>
    </row>
    <row r="64" spans="1:11" ht="13.5" thickBot="1">
      <c r="A64" s="600"/>
      <c r="B64" s="577"/>
      <c r="C64" s="601"/>
      <c r="D64" s="655" t="s">
        <v>34</v>
      </c>
      <c r="E64" s="654"/>
      <c r="F64" s="409">
        <f>SUM(F58:F63)</f>
        <v>3.01</v>
      </c>
      <c r="G64" s="386"/>
      <c r="H64" s="654" t="s">
        <v>34</v>
      </c>
      <c r="I64" s="654"/>
      <c r="J64" s="358">
        <f>SUM(J58:J63)</f>
        <v>1.635</v>
      </c>
      <c r="K64" s="610"/>
    </row>
    <row r="65" spans="1:11" ht="12.75">
      <c r="A65" s="625">
        <v>10</v>
      </c>
      <c r="B65" s="627" t="s">
        <v>400</v>
      </c>
      <c r="C65" s="627" t="s">
        <v>433</v>
      </c>
      <c r="D65" s="627" t="s">
        <v>18</v>
      </c>
      <c r="E65" s="627" t="s">
        <v>26</v>
      </c>
      <c r="F65" s="616">
        <v>3.25</v>
      </c>
      <c r="G65" s="388" t="s">
        <v>421</v>
      </c>
      <c r="H65" s="410" t="s">
        <v>18</v>
      </c>
      <c r="I65" s="380" t="s">
        <v>435</v>
      </c>
      <c r="J65" s="381">
        <v>0.131</v>
      </c>
      <c r="K65" s="609" t="s">
        <v>87</v>
      </c>
    </row>
    <row r="66" spans="1:11" ht="12.75">
      <c r="A66" s="600"/>
      <c r="B66" s="577"/>
      <c r="C66" s="577"/>
      <c r="D66" s="577"/>
      <c r="E66" s="577"/>
      <c r="F66" s="617"/>
      <c r="G66" s="384" t="s">
        <v>88</v>
      </c>
      <c r="H66" s="411" t="s">
        <v>164</v>
      </c>
      <c r="I66" s="366" t="s">
        <v>186</v>
      </c>
      <c r="J66" s="367">
        <v>0.7</v>
      </c>
      <c r="K66" s="610"/>
    </row>
    <row r="67" spans="1:11" ht="12.75">
      <c r="A67" s="600"/>
      <c r="B67" s="577"/>
      <c r="C67" s="577"/>
      <c r="D67" s="574"/>
      <c r="E67" s="574"/>
      <c r="F67" s="597"/>
      <c r="G67" s="385" t="s">
        <v>434</v>
      </c>
      <c r="H67" s="412" t="s">
        <v>436</v>
      </c>
      <c r="I67" s="372" t="s">
        <v>26</v>
      </c>
      <c r="J67" s="373">
        <v>0.15</v>
      </c>
      <c r="K67" s="610"/>
    </row>
    <row r="68" spans="1:11" ht="13.5" thickBot="1">
      <c r="A68" s="626"/>
      <c r="B68" s="628"/>
      <c r="C68" s="628"/>
      <c r="D68" s="645" t="s">
        <v>34</v>
      </c>
      <c r="E68" s="639"/>
      <c r="F68" s="393">
        <f>SUM(F65:F67)</f>
        <v>3.25</v>
      </c>
      <c r="G68" s="413"/>
      <c r="H68" s="639" t="s">
        <v>34</v>
      </c>
      <c r="I68" s="639"/>
      <c r="J68" s="376">
        <f>SUM(J65:J67)</f>
        <v>0.981</v>
      </c>
      <c r="K68" s="611"/>
    </row>
    <row r="69" spans="1:11" ht="12.75">
      <c r="A69" s="625">
        <v>11</v>
      </c>
      <c r="B69" s="627" t="s">
        <v>378</v>
      </c>
      <c r="C69" s="630" t="s">
        <v>306</v>
      </c>
      <c r="D69" s="410" t="s">
        <v>89</v>
      </c>
      <c r="E69" s="380" t="s">
        <v>243</v>
      </c>
      <c r="F69" s="414">
        <v>2.576</v>
      </c>
      <c r="G69" s="388" t="s">
        <v>439</v>
      </c>
      <c r="H69" s="410" t="s">
        <v>90</v>
      </c>
      <c r="I69" s="380" t="s">
        <v>91</v>
      </c>
      <c r="J69" s="381">
        <v>0.3</v>
      </c>
      <c r="K69" s="415" t="s">
        <v>87</v>
      </c>
    </row>
    <row r="70" spans="1:11" ht="12.75">
      <c r="A70" s="600"/>
      <c r="B70" s="577"/>
      <c r="C70" s="601"/>
      <c r="D70" s="416"/>
      <c r="E70" s="351"/>
      <c r="F70" s="417"/>
      <c r="G70" s="384" t="s">
        <v>290</v>
      </c>
      <c r="H70" s="411" t="s">
        <v>92</v>
      </c>
      <c r="I70" s="366" t="s">
        <v>93</v>
      </c>
      <c r="J70" s="367">
        <v>0.25</v>
      </c>
      <c r="K70" s="418"/>
    </row>
    <row r="71" spans="1:11" ht="12.75">
      <c r="A71" s="600"/>
      <c r="B71" s="577"/>
      <c r="C71" s="601"/>
      <c r="D71" s="416"/>
      <c r="E71" s="351"/>
      <c r="F71" s="417"/>
      <c r="G71" s="384" t="s">
        <v>94</v>
      </c>
      <c r="H71" s="411" t="s">
        <v>95</v>
      </c>
      <c r="I71" s="366" t="s">
        <v>96</v>
      </c>
      <c r="J71" s="367">
        <v>0.1</v>
      </c>
      <c r="K71" s="418"/>
    </row>
    <row r="72" spans="1:11" ht="12.75">
      <c r="A72" s="600"/>
      <c r="B72" s="577"/>
      <c r="C72" s="601"/>
      <c r="D72" s="411" t="s">
        <v>243</v>
      </c>
      <c r="E72" s="366" t="s">
        <v>245</v>
      </c>
      <c r="F72" s="419">
        <v>4.998</v>
      </c>
      <c r="G72" s="384" t="s">
        <v>97</v>
      </c>
      <c r="H72" s="366" t="s">
        <v>98</v>
      </c>
      <c r="I72" s="366" t="s">
        <v>99</v>
      </c>
      <c r="J72" s="367">
        <v>0.15</v>
      </c>
      <c r="K72" s="418" t="s">
        <v>117</v>
      </c>
    </row>
    <row r="73" spans="1:11" ht="12.75">
      <c r="A73" s="600"/>
      <c r="B73" s="577"/>
      <c r="C73" s="601"/>
      <c r="D73" s="351"/>
      <c r="E73" s="351"/>
      <c r="F73" s="417"/>
      <c r="G73" s="384" t="s">
        <v>97</v>
      </c>
      <c r="H73" s="366" t="s">
        <v>100</v>
      </c>
      <c r="I73" s="366" t="s">
        <v>101</v>
      </c>
      <c r="J73" s="367">
        <v>0.05</v>
      </c>
      <c r="K73" s="418"/>
    </row>
    <row r="74" spans="1:11" ht="12.75">
      <c r="A74" s="600"/>
      <c r="B74" s="577"/>
      <c r="C74" s="601"/>
      <c r="D74" s="351"/>
      <c r="E74" s="351"/>
      <c r="F74" s="417"/>
      <c r="G74" s="384" t="s">
        <v>102</v>
      </c>
      <c r="H74" s="366" t="s">
        <v>103</v>
      </c>
      <c r="I74" s="366" t="s">
        <v>104</v>
      </c>
      <c r="J74" s="367">
        <v>0.2</v>
      </c>
      <c r="K74" s="418"/>
    </row>
    <row r="75" spans="1:11" ht="12.75">
      <c r="A75" s="600"/>
      <c r="B75" s="577"/>
      <c r="C75" s="601"/>
      <c r="D75" s="351"/>
      <c r="E75" s="351"/>
      <c r="F75" s="417"/>
      <c r="G75" s="384" t="s">
        <v>102</v>
      </c>
      <c r="H75" s="366" t="s">
        <v>105</v>
      </c>
      <c r="I75" s="366" t="s">
        <v>106</v>
      </c>
      <c r="J75" s="367">
        <v>0.2</v>
      </c>
      <c r="K75" s="418"/>
    </row>
    <row r="76" spans="1:11" ht="12.75">
      <c r="A76" s="600"/>
      <c r="B76" s="577"/>
      <c r="C76" s="601"/>
      <c r="D76" s="420"/>
      <c r="E76" s="420"/>
      <c r="F76" s="417"/>
      <c r="G76" s="384" t="s">
        <v>94</v>
      </c>
      <c r="H76" s="366" t="s">
        <v>107</v>
      </c>
      <c r="I76" s="366" t="s">
        <v>108</v>
      </c>
      <c r="J76" s="367">
        <v>0.25</v>
      </c>
      <c r="K76" s="421"/>
    </row>
    <row r="77" spans="1:11" ht="12.75">
      <c r="A77" s="600"/>
      <c r="B77" s="577"/>
      <c r="C77" s="601"/>
      <c r="D77" s="351"/>
      <c r="E77" s="351"/>
      <c r="F77" s="417"/>
      <c r="G77" s="384" t="s">
        <v>113</v>
      </c>
      <c r="H77" s="366" t="s">
        <v>109</v>
      </c>
      <c r="I77" s="366" t="s">
        <v>110</v>
      </c>
      <c r="J77" s="367">
        <v>0.15</v>
      </c>
      <c r="K77" s="418"/>
    </row>
    <row r="78" spans="1:11" ht="12.75">
      <c r="A78" s="600"/>
      <c r="B78" s="577"/>
      <c r="C78" s="601"/>
      <c r="D78" s="351"/>
      <c r="E78" s="351"/>
      <c r="F78" s="417"/>
      <c r="G78" s="384" t="s">
        <v>113</v>
      </c>
      <c r="H78" s="366" t="s">
        <v>111</v>
      </c>
      <c r="I78" s="366" t="s">
        <v>112</v>
      </c>
      <c r="J78" s="367">
        <v>0.2</v>
      </c>
      <c r="K78" s="418"/>
    </row>
    <row r="79" spans="1:11" ht="12.75">
      <c r="A79" s="600"/>
      <c r="B79" s="577"/>
      <c r="C79" s="601"/>
      <c r="D79" s="351"/>
      <c r="E79" s="351"/>
      <c r="F79" s="417"/>
      <c r="G79" s="384" t="s">
        <v>113</v>
      </c>
      <c r="H79" s="366" t="s">
        <v>114</v>
      </c>
      <c r="I79" s="366" t="s">
        <v>115</v>
      </c>
      <c r="J79" s="367">
        <v>0.15</v>
      </c>
      <c r="K79" s="418"/>
    </row>
    <row r="80" spans="1:11" ht="12.75">
      <c r="A80" s="600"/>
      <c r="B80" s="577"/>
      <c r="C80" s="601"/>
      <c r="D80" s="351"/>
      <c r="E80" s="351"/>
      <c r="F80" s="417"/>
      <c r="G80" s="408" t="s">
        <v>113</v>
      </c>
      <c r="H80" s="372" t="s">
        <v>116</v>
      </c>
      <c r="I80" s="372" t="s">
        <v>245</v>
      </c>
      <c r="J80" s="373">
        <v>0.098</v>
      </c>
      <c r="K80" s="418"/>
    </row>
    <row r="81" spans="1:11" ht="13.5" thickBot="1">
      <c r="A81" s="626"/>
      <c r="B81" s="628"/>
      <c r="C81" s="631"/>
      <c r="D81" s="645" t="s">
        <v>34</v>
      </c>
      <c r="E81" s="639"/>
      <c r="F81" s="393">
        <f>SUM(F69:F80)</f>
        <v>7.574</v>
      </c>
      <c r="G81" s="375"/>
      <c r="H81" s="639" t="s">
        <v>34</v>
      </c>
      <c r="I81" s="639"/>
      <c r="J81" s="376">
        <f>SUM(J69:J80)</f>
        <v>2.098</v>
      </c>
      <c r="K81" s="422"/>
    </row>
    <row r="82" spans="1:11" ht="13.5" customHeight="1">
      <c r="A82" s="625">
        <v>12</v>
      </c>
      <c r="B82" s="627" t="s">
        <v>396</v>
      </c>
      <c r="C82" s="627" t="s">
        <v>168</v>
      </c>
      <c r="D82" s="395" t="s">
        <v>18</v>
      </c>
      <c r="E82" s="395" t="s">
        <v>169</v>
      </c>
      <c r="F82" s="396">
        <v>1.235</v>
      </c>
      <c r="G82" s="423" t="s">
        <v>552</v>
      </c>
      <c r="H82" s="395"/>
      <c r="I82" s="395"/>
      <c r="J82" s="424">
        <v>1.235</v>
      </c>
      <c r="K82" s="652" t="s">
        <v>541</v>
      </c>
    </row>
    <row r="83" spans="1:11" ht="13.5" thickBot="1">
      <c r="A83" s="626"/>
      <c r="B83" s="628"/>
      <c r="C83" s="628"/>
      <c r="D83" s="645" t="s">
        <v>34</v>
      </c>
      <c r="E83" s="639"/>
      <c r="F83" s="374">
        <f>SUM(F82:F82)</f>
        <v>1.235</v>
      </c>
      <c r="G83" s="413"/>
      <c r="H83" s="639" t="s">
        <v>34</v>
      </c>
      <c r="I83" s="639"/>
      <c r="J83" s="376">
        <f>SUM(J82:J82)</f>
        <v>1.235</v>
      </c>
      <c r="K83" s="653"/>
    </row>
    <row r="84" spans="1:11" ht="13.5" customHeight="1">
      <c r="A84" s="625">
        <v>13</v>
      </c>
      <c r="B84" s="627" t="s">
        <v>482</v>
      </c>
      <c r="C84" s="627" t="s">
        <v>555</v>
      </c>
      <c r="D84" s="395" t="s">
        <v>18</v>
      </c>
      <c r="E84" s="395" t="s">
        <v>553</v>
      </c>
      <c r="F84" s="396">
        <v>2.801</v>
      </c>
      <c r="G84" s="423" t="s">
        <v>554</v>
      </c>
      <c r="H84" s="395"/>
      <c r="I84" s="395"/>
      <c r="J84" s="424">
        <v>2.801</v>
      </c>
      <c r="K84" s="652" t="s">
        <v>541</v>
      </c>
    </row>
    <row r="85" spans="1:11" ht="13.5" thickBot="1">
      <c r="A85" s="626"/>
      <c r="B85" s="628"/>
      <c r="C85" s="628"/>
      <c r="D85" s="645" t="s">
        <v>34</v>
      </c>
      <c r="E85" s="639"/>
      <c r="F85" s="374">
        <f>SUM(F84:F84)</f>
        <v>2.801</v>
      </c>
      <c r="G85" s="413"/>
      <c r="H85" s="639" t="s">
        <v>34</v>
      </c>
      <c r="I85" s="639"/>
      <c r="J85" s="376">
        <f>SUM(J84:J84)</f>
        <v>2.801</v>
      </c>
      <c r="K85" s="653"/>
    </row>
    <row r="86" spans="1:11" ht="12.75" customHeight="1">
      <c r="A86" s="625">
        <v>14</v>
      </c>
      <c r="B86" s="630" t="s">
        <v>370</v>
      </c>
      <c r="C86" s="630" t="s">
        <v>304</v>
      </c>
      <c r="D86" s="627" t="s">
        <v>18</v>
      </c>
      <c r="E86" s="627" t="s">
        <v>37</v>
      </c>
      <c r="F86" s="616">
        <v>2.395</v>
      </c>
      <c r="G86" s="426" t="s">
        <v>38</v>
      </c>
      <c r="H86" s="380" t="s">
        <v>40</v>
      </c>
      <c r="I86" s="380" t="s">
        <v>41</v>
      </c>
      <c r="J86" s="381">
        <v>0.2</v>
      </c>
      <c r="K86" s="609" t="s">
        <v>45</v>
      </c>
    </row>
    <row r="87" spans="1:11" ht="12.75">
      <c r="A87" s="600"/>
      <c r="B87" s="601"/>
      <c r="C87" s="601"/>
      <c r="D87" s="577"/>
      <c r="E87" s="577"/>
      <c r="F87" s="617"/>
      <c r="G87" s="427" t="s">
        <v>39</v>
      </c>
      <c r="H87" s="366" t="s">
        <v>42</v>
      </c>
      <c r="I87" s="366" t="s">
        <v>43</v>
      </c>
      <c r="J87" s="367">
        <v>0.2</v>
      </c>
      <c r="K87" s="610"/>
    </row>
    <row r="88" spans="1:11" ht="12.75">
      <c r="A88" s="600"/>
      <c r="B88" s="601"/>
      <c r="C88" s="601"/>
      <c r="D88" s="577"/>
      <c r="E88" s="577"/>
      <c r="F88" s="617"/>
      <c r="G88" s="428" t="s">
        <v>292</v>
      </c>
      <c r="H88" s="372" t="s">
        <v>44</v>
      </c>
      <c r="I88" s="372" t="s">
        <v>37</v>
      </c>
      <c r="J88" s="373">
        <v>0.15</v>
      </c>
      <c r="K88" s="610"/>
    </row>
    <row r="89" spans="1:11" ht="13.5" thickBot="1">
      <c r="A89" s="626"/>
      <c r="B89" s="631"/>
      <c r="C89" s="631"/>
      <c r="D89" s="645" t="s">
        <v>34</v>
      </c>
      <c r="E89" s="639"/>
      <c r="F89" s="393">
        <f>SUM(F86:F88)</f>
        <v>2.395</v>
      </c>
      <c r="G89" s="375"/>
      <c r="H89" s="639" t="s">
        <v>34</v>
      </c>
      <c r="I89" s="639"/>
      <c r="J89" s="376">
        <f>SUM(J86:J88)</f>
        <v>0.55</v>
      </c>
      <c r="K89" s="611"/>
    </row>
    <row r="90" spans="1:11" ht="12.75">
      <c r="A90" s="430"/>
      <c r="B90" s="431"/>
      <c r="C90" s="432"/>
      <c r="D90" s="651" t="s">
        <v>589</v>
      </c>
      <c r="E90" s="651"/>
      <c r="F90" s="433" t="e">
        <f>SUM(F9,F26,F34,F38,#REF!,#REF!,F40,F42,F45,F57,F64,F68,F81,F83,F85,#REF!,#REF!,F89)</f>
        <v>#REF!</v>
      </c>
      <c r="G90" s="615" t="s">
        <v>590</v>
      </c>
      <c r="H90" s="614"/>
      <c r="I90" s="614"/>
      <c r="J90" s="434" t="e">
        <f>SUM(J9,J26,J34,J38,#REF!,#REF!,J40,J42,J45,J57,J64,J68,J81,J83,J85,#REF!,#REF!,J89)</f>
        <v>#REF!</v>
      </c>
      <c r="K90" s="435"/>
    </row>
    <row r="91" spans="1:11" ht="14.25" thickBot="1" thickTop="1">
      <c r="A91" s="436"/>
      <c r="B91" s="437"/>
      <c r="C91" s="438"/>
      <c r="D91" s="437"/>
      <c r="E91" s="437"/>
      <c r="F91" s="439"/>
      <c r="G91" s="440"/>
      <c r="H91" s="440"/>
      <c r="I91" s="440"/>
      <c r="J91" s="439"/>
      <c r="K91" s="441"/>
    </row>
    <row r="92" spans="1:11" ht="14.25" thickBot="1" thickTop="1">
      <c r="A92" s="618" t="s">
        <v>35</v>
      </c>
      <c r="B92" s="619"/>
      <c r="C92" s="619"/>
      <c r="D92" s="619"/>
      <c r="E92" s="619"/>
      <c r="F92" s="619"/>
      <c r="G92" s="619"/>
      <c r="H92" s="619"/>
      <c r="I92" s="619"/>
      <c r="J92" s="619"/>
      <c r="K92" s="620"/>
    </row>
    <row r="93" spans="1:11" ht="13.5" thickTop="1">
      <c r="A93" s="621" t="s">
        <v>0</v>
      </c>
      <c r="B93" s="649" t="s">
        <v>585</v>
      </c>
      <c r="C93" s="604" t="s">
        <v>2</v>
      </c>
      <c r="D93" s="606" t="s">
        <v>3</v>
      </c>
      <c r="E93" s="606"/>
      <c r="F93" s="442" t="s">
        <v>36</v>
      </c>
      <c r="G93" s="443" t="s">
        <v>5</v>
      </c>
      <c r="H93" s="606" t="s">
        <v>3</v>
      </c>
      <c r="I93" s="606"/>
      <c r="J93" s="444" t="s">
        <v>20</v>
      </c>
      <c r="K93" s="607" t="s">
        <v>248</v>
      </c>
    </row>
    <row r="94" spans="1:11" ht="13.5" thickBot="1">
      <c r="A94" s="622"/>
      <c r="B94" s="650"/>
      <c r="C94" s="605"/>
      <c r="D94" s="446" t="s">
        <v>10</v>
      </c>
      <c r="E94" s="446" t="s">
        <v>11</v>
      </c>
      <c r="F94" s="447" t="s">
        <v>22</v>
      </c>
      <c r="G94" s="448" t="s">
        <v>6</v>
      </c>
      <c r="H94" s="446" t="s">
        <v>10</v>
      </c>
      <c r="I94" s="446" t="s">
        <v>11</v>
      </c>
      <c r="J94" s="445" t="s">
        <v>21</v>
      </c>
      <c r="K94" s="608"/>
    </row>
    <row r="95" spans="1:11" ht="13.5" thickBot="1">
      <c r="A95" s="344">
        <v>1</v>
      </c>
      <c r="B95" s="345">
        <v>2</v>
      </c>
      <c r="C95" s="346">
        <v>3</v>
      </c>
      <c r="D95" s="346">
        <v>4</v>
      </c>
      <c r="E95" s="346">
        <v>5</v>
      </c>
      <c r="F95" s="347">
        <v>6</v>
      </c>
      <c r="G95" s="348">
        <v>7</v>
      </c>
      <c r="H95" s="346">
        <v>8</v>
      </c>
      <c r="I95" s="346">
        <v>9</v>
      </c>
      <c r="J95" s="346">
        <v>10</v>
      </c>
      <c r="K95" s="349">
        <v>11</v>
      </c>
    </row>
    <row r="96" spans="1:11" ht="12.75">
      <c r="A96" s="625">
        <v>1</v>
      </c>
      <c r="B96" s="627" t="s">
        <v>372</v>
      </c>
      <c r="C96" s="627" t="s">
        <v>318</v>
      </c>
      <c r="D96" s="627" t="s">
        <v>196</v>
      </c>
      <c r="E96" s="627" t="s">
        <v>65</v>
      </c>
      <c r="F96" s="616">
        <v>7.776</v>
      </c>
      <c r="G96" s="449" t="s">
        <v>46</v>
      </c>
      <c r="H96" s="450" t="s">
        <v>26</v>
      </c>
      <c r="I96" s="450" t="s">
        <v>197</v>
      </c>
      <c r="J96" s="451">
        <v>0.1</v>
      </c>
      <c r="K96" s="609" t="s">
        <v>74</v>
      </c>
    </row>
    <row r="97" spans="1:11" ht="12.75">
      <c r="A97" s="600"/>
      <c r="B97" s="577"/>
      <c r="C97" s="577"/>
      <c r="D97" s="577"/>
      <c r="E97" s="577"/>
      <c r="F97" s="617"/>
      <c r="G97" s="452" t="s">
        <v>198</v>
      </c>
      <c r="H97" s="369" t="s">
        <v>199</v>
      </c>
      <c r="I97" s="369" t="s">
        <v>200</v>
      </c>
      <c r="J97" s="370">
        <v>0.2</v>
      </c>
      <c r="K97" s="610"/>
    </row>
    <row r="98" spans="1:11" ht="12.75">
      <c r="A98" s="600"/>
      <c r="B98" s="577"/>
      <c r="C98" s="577"/>
      <c r="D98" s="577"/>
      <c r="E98" s="577"/>
      <c r="F98" s="617"/>
      <c r="G98" s="453" t="s">
        <v>415</v>
      </c>
      <c r="H98" s="454" t="s">
        <v>201</v>
      </c>
      <c r="I98" s="454" t="s">
        <v>202</v>
      </c>
      <c r="J98" s="455">
        <v>0.6</v>
      </c>
      <c r="K98" s="610"/>
    </row>
    <row r="99" spans="1:11" ht="13.5" thickBot="1">
      <c r="A99" s="626"/>
      <c r="B99" s="628"/>
      <c r="C99" s="456" t="s">
        <v>346</v>
      </c>
      <c r="D99" s="613" t="s">
        <v>34</v>
      </c>
      <c r="E99" s="613"/>
      <c r="F99" s="400">
        <f>SUM(F96:F98)</f>
        <v>7.776</v>
      </c>
      <c r="G99" s="457"/>
      <c r="H99" s="613" t="s">
        <v>34</v>
      </c>
      <c r="I99" s="613"/>
      <c r="J99" s="458">
        <f>SUM(J96:J98)</f>
        <v>0.9</v>
      </c>
      <c r="K99" s="611"/>
    </row>
    <row r="100" spans="1:11" ht="12.75">
      <c r="A100" s="625">
        <v>2</v>
      </c>
      <c r="B100" s="627" t="s">
        <v>373</v>
      </c>
      <c r="C100" s="459" t="s">
        <v>239</v>
      </c>
      <c r="D100" s="460" t="s">
        <v>244</v>
      </c>
      <c r="E100" s="460" t="s">
        <v>223</v>
      </c>
      <c r="F100" s="396">
        <v>2.078</v>
      </c>
      <c r="G100" s="397" t="s">
        <v>48</v>
      </c>
      <c r="H100" s="395" t="s">
        <v>18</v>
      </c>
      <c r="I100" s="395" t="s">
        <v>73</v>
      </c>
      <c r="J100" s="424">
        <v>0.5</v>
      </c>
      <c r="K100" s="609" t="s">
        <v>74</v>
      </c>
    </row>
    <row r="101" spans="1:11" ht="13.5" thickBot="1">
      <c r="A101" s="626"/>
      <c r="B101" s="628"/>
      <c r="C101" s="461" t="s">
        <v>343</v>
      </c>
      <c r="D101" s="645" t="s">
        <v>34</v>
      </c>
      <c r="E101" s="639"/>
      <c r="F101" s="374">
        <f>SUM(F100)</f>
        <v>2.078</v>
      </c>
      <c r="G101" s="462"/>
      <c r="H101" s="639" t="s">
        <v>34</v>
      </c>
      <c r="I101" s="639"/>
      <c r="J101" s="376">
        <f>SUM(J100:J100)</f>
        <v>0.5</v>
      </c>
      <c r="K101" s="611"/>
    </row>
    <row r="102" spans="1:11" ht="12.75">
      <c r="A102" s="625">
        <v>3</v>
      </c>
      <c r="B102" s="627" t="s">
        <v>374</v>
      </c>
      <c r="C102" s="630" t="s">
        <v>305</v>
      </c>
      <c r="D102" s="395" t="s">
        <v>18</v>
      </c>
      <c r="E102" s="395" t="s">
        <v>146</v>
      </c>
      <c r="F102" s="425">
        <v>2.518</v>
      </c>
      <c r="G102" s="379" t="s">
        <v>126</v>
      </c>
      <c r="H102" s="380" t="s">
        <v>18</v>
      </c>
      <c r="I102" s="380" t="s">
        <v>147</v>
      </c>
      <c r="J102" s="381">
        <v>0.35</v>
      </c>
      <c r="K102" s="415" t="s">
        <v>45</v>
      </c>
    </row>
    <row r="103" spans="1:11" ht="12.75">
      <c r="A103" s="600"/>
      <c r="B103" s="577"/>
      <c r="C103" s="601"/>
      <c r="D103" s="351"/>
      <c r="E103" s="351"/>
      <c r="F103" s="417"/>
      <c r="G103" s="383" t="s">
        <v>126</v>
      </c>
      <c r="H103" s="366" t="s">
        <v>145</v>
      </c>
      <c r="I103" s="366" t="s">
        <v>148</v>
      </c>
      <c r="J103" s="367">
        <v>0.2</v>
      </c>
      <c r="K103" s="418"/>
    </row>
    <row r="104" spans="1:11" ht="12.75">
      <c r="A104" s="600"/>
      <c r="B104" s="577"/>
      <c r="C104" s="601"/>
      <c r="D104" s="351"/>
      <c r="E104" s="351"/>
      <c r="F104" s="417"/>
      <c r="G104" s="383" t="s">
        <v>126</v>
      </c>
      <c r="H104" s="366" t="s">
        <v>41</v>
      </c>
      <c r="I104" s="366" t="s">
        <v>118</v>
      </c>
      <c r="J104" s="367">
        <v>0.1</v>
      </c>
      <c r="K104" s="418" t="s">
        <v>143</v>
      </c>
    </row>
    <row r="105" spans="1:11" ht="12.75">
      <c r="A105" s="600"/>
      <c r="B105" s="577"/>
      <c r="C105" s="601"/>
      <c r="D105" s="351"/>
      <c r="E105" s="351"/>
      <c r="F105" s="417"/>
      <c r="G105" s="384" t="s">
        <v>139</v>
      </c>
      <c r="H105" s="366" t="s">
        <v>79</v>
      </c>
      <c r="I105" s="366" t="s">
        <v>24</v>
      </c>
      <c r="J105" s="367">
        <v>1</v>
      </c>
      <c r="K105" s="418"/>
    </row>
    <row r="106" spans="1:11" ht="12.75">
      <c r="A106" s="600"/>
      <c r="B106" s="577"/>
      <c r="C106" s="601"/>
      <c r="D106" s="351"/>
      <c r="E106" s="351"/>
      <c r="F106" s="417"/>
      <c r="G106" s="383" t="s">
        <v>409</v>
      </c>
      <c r="H106" s="366" t="s">
        <v>149</v>
      </c>
      <c r="I106" s="366" t="s">
        <v>146</v>
      </c>
      <c r="J106" s="367">
        <v>0.1</v>
      </c>
      <c r="K106" s="418"/>
    </row>
    <row r="107" spans="1:11" ht="12.75">
      <c r="A107" s="600"/>
      <c r="B107" s="577"/>
      <c r="C107" s="601"/>
      <c r="D107" s="351" t="s">
        <v>348</v>
      </c>
      <c r="E107" s="351" t="s">
        <v>347</v>
      </c>
      <c r="F107" s="352">
        <v>1.7</v>
      </c>
      <c r="G107" s="383" t="s">
        <v>48</v>
      </c>
      <c r="H107" s="366" t="s">
        <v>351</v>
      </c>
      <c r="I107" s="366" t="s">
        <v>347</v>
      </c>
      <c r="J107" s="367">
        <v>0.95</v>
      </c>
      <c r="K107" s="418" t="s">
        <v>159</v>
      </c>
    </row>
    <row r="108" spans="1:11" ht="12.75">
      <c r="A108" s="600"/>
      <c r="B108" s="577"/>
      <c r="C108" s="601"/>
      <c r="D108" s="463" t="s">
        <v>347</v>
      </c>
      <c r="E108" s="463" t="s">
        <v>349</v>
      </c>
      <c r="F108" s="464">
        <v>6.566</v>
      </c>
      <c r="G108" s="408" t="s">
        <v>121</v>
      </c>
      <c r="H108" s="372" t="s">
        <v>350</v>
      </c>
      <c r="I108" s="372" t="s">
        <v>349</v>
      </c>
      <c r="J108" s="373">
        <v>4.534</v>
      </c>
      <c r="K108" s="418" t="s">
        <v>33</v>
      </c>
    </row>
    <row r="109" spans="1:11" ht="13.5" thickBot="1">
      <c r="A109" s="626"/>
      <c r="B109" s="628"/>
      <c r="C109" s="340" t="s">
        <v>302</v>
      </c>
      <c r="D109" s="645" t="s">
        <v>34</v>
      </c>
      <c r="E109" s="639"/>
      <c r="F109" s="393">
        <f>SUM(F102:F108)</f>
        <v>10.784</v>
      </c>
      <c r="G109" s="465"/>
      <c r="H109" s="613" t="s">
        <v>34</v>
      </c>
      <c r="I109" s="613"/>
      <c r="J109" s="458">
        <f>SUM(J102:J108)</f>
        <v>7.234</v>
      </c>
      <c r="K109" s="422"/>
    </row>
    <row r="110" spans="1:11" ht="12.75">
      <c r="A110" s="625">
        <v>4</v>
      </c>
      <c r="B110" s="627" t="s">
        <v>375</v>
      </c>
      <c r="C110" s="630" t="s">
        <v>586</v>
      </c>
      <c r="D110" s="627" t="s">
        <v>138</v>
      </c>
      <c r="E110" s="627" t="s">
        <v>327</v>
      </c>
      <c r="F110" s="623">
        <v>3.63</v>
      </c>
      <c r="G110" s="466" t="s">
        <v>162</v>
      </c>
      <c r="H110" s="450" t="s">
        <v>328</v>
      </c>
      <c r="I110" s="450" t="s">
        <v>329</v>
      </c>
      <c r="J110" s="451">
        <v>0.4</v>
      </c>
      <c r="K110" s="609" t="s">
        <v>159</v>
      </c>
    </row>
    <row r="111" spans="1:11" ht="12.75">
      <c r="A111" s="600"/>
      <c r="B111" s="577"/>
      <c r="C111" s="601"/>
      <c r="D111" s="577"/>
      <c r="E111" s="577"/>
      <c r="F111" s="624"/>
      <c r="G111" s="467" t="s">
        <v>154</v>
      </c>
      <c r="H111" s="454" t="s">
        <v>330</v>
      </c>
      <c r="I111" s="454" t="s">
        <v>331</v>
      </c>
      <c r="J111" s="455">
        <v>0.24</v>
      </c>
      <c r="K111" s="610"/>
    </row>
    <row r="112" spans="1:11" ht="13.5" thickBot="1">
      <c r="A112" s="626"/>
      <c r="B112" s="628"/>
      <c r="C112" s="631"/>
      <c r="D112" s="645" t="s">
        <v>34</v>
      </c>
      <c r="E112" s="639"/>
      <c r="F112" s="374">
        <f>SUM(F110:F111)</f>
        <v>3.63</v>
      </c>
      <c r="G112" s="468"/>
      <c r="H112" s="613" t="s">
        <v>34</v>
      </c>
      <c r="I112" s="613"/>
      <c r="J112" s="458">
        <f>SUM(J110:J111)</f>
        <v>0.64</v>
      </c>
      <c r="K112" s="611"/>
    </row>
    <row r="113" spans="1:11" ht="12.75">
      <c r="A113" s="625">
        <v>5</v>
      </c>
      <c r="B113" s="627" t="s">
        <v>376</v>
      </c>
      <c r="C113" s="627" t="s">
        <v>317</v>
      </c>
      <c r="D113" s="627" t="s">
        <v>18</v>
      </c>
      <c r="E113" s="627" t="s">
        <v>81</v>
      </c>
      <c r="F113" s="623">
        <v>2.1</v>
      </c>
      <c r="G113" s="388" t="s">
        <v>410</v>
      </c>
      <c r="H113" s="380" t="s">
        <v>18</v>
      </c>
      <c r="I113" s="380" t="s">
        <v>145</v>
      </c>
      <c r="J113" s="381">
        <v>0.7</v>
      </c>
      <c r="K113" s="609" t="s">
        <v>45</v>
      </c>
    </row>
    <row r="114" spans="1:11" ht="12.75">
      <c r="A114" s="600"/>
      <c r="B114" s="577"/>
      <c r="C114" s="577"/>
      <c r="D114" s="577"/>
      <c r="E114" s="577"/>
      <c r="F114" s="624"/>
      <c r="G114" s="385" t="s">
        <v>139</v>
      </c>
      <c r="H114" s="372" t="s">
        <v>51</v>
      </c>
      <c r="I114" s="372" t="s">
        <v>81</v>
      </c>
      <c r="J114" s="373">
        <v>0.3</v>
      </c>
      <c r="K114" s="610"/>
    </row>
    <row r="115" spans="1:11" ht="13.5" thickBot="1">
      <c r="A115" s="626"/>
      <c r="B115" s="628"/>
      <c r="C115" s="628"/>
      <c r="D115" s="645" t="s">
        <v>34</v>
      </c>
      <c r="E115" s="639"/>
      <c r="F115" s="374">
        <f>SUM(F113:F114)</f>
        <v>2.1</v>
      </c>
      <c r="G115" s="394"/>
      <c r="H115" s="639" t="s">
        <v>34</v>
      </c>
      <c r="I115" s="639"/>
      <c r="J115" s="376">
        <f>SUM(J113:J114)</f>
        <v>1</v>
      </c>
      <c r="K115" s="611"/>
    </row>
    <row r="116" spans="1:11" ht="13.5" thickBot="1">
      <c r="A116" s="344">
        <v>6</v>
      </c>
      <c r="B116" s="469" t="s">
        <v>587</v>
      </c>
      <c r="C116" s="470" t="s">
        <v>150</v>
      </c>
      <c r="D116" s="471" t="s">
        <v>18</v>
      </c>
      <c r="E116" s="345" t="s">
        <v>151</v>
      </c>
      <c r="F116" s="472">
        <v>0.39</v>
      </c>
      <c r="G116" s="473" t="s">
        <v>152</v>
      </c>
      <c r="H116" s="345" t="s">
        <v>18</v>
      </c>
      <c r="I116" s="345" t="s">
        <v>18</v>
      </c>
      <c r="J116" s="474">
        <v>0</v>
      </c>
      <c r="K116" s="475" t="s">
        <v>45</v>
      </c>
    </row>
    <row r="117" spans="1:11" ht="12.75">
      <c r="A117" s="625">
        <v>7</v>
      </c>
      <c r="B117" s="627" t="s">
        <v>377</v>
      </c>
      <c r="C117" s="630" t="s">
        <v>308</v>
      </c>
      <c r="D117" s="350" t="s">
        <v>125</v>
      </c>
      <c r="E117" s="350" t="s">
        <v>423</v>
      </c>
      <c r="F117" s="476">
        <v>9.73</v>
      </c>
      <c r="G117" s="477" t="s">
        <v>165</v>
      </c>
      <c r="H117" s="450" t="s">
        <v>424</v>
      </c>
      <c r="I117" s="478" t="s">
        <v>425</v>
      </c>
      <c r="J117" s="451">
        <v>0.5</v>
      </c>
      <c r="K117" s="382" t="s">
        <v>87</v>
      </c>
    </row>
    <row r="118" spans="1:11" ht="12.75">
      <c r="A118" s="600"/>
      <c r="B118" s="577"/>
      <c r="C118" s="601"/>
      <c r="D118" s="364"/>
      <c r="E118" s="364"/>
      <c r="F118" s="479"/>
      <c r="G118" s="480" t="s">
        <v>166</v>
      </c>
      <c r="H118" s="369" t="s">
        <v>426</v>
      </c>
      <c r="I118" s="481" t="s">
        <v>432</v>
      </c>
      <c r="J118" s="370">
        <v>0.8</v>
      </c>
      <c r="K118" s="368"/>
    </row>
    <row r="119" spans="1:11" ht="12.75">
      <c r="A119" s="600"/>
      <c r="B119" s="577"/>
      <c r="C119" s="601"/>
      <c r="D119" s="364"/>
      <c r="E119" s="364"/>
      <c r="F119" s="479"/>
      <c r="G119" s="480" t="s">
        <v>167</v>
      </c>
      <c r="H119" s="369" t="s">
        <v>427</v>
      </c>
      <c r="I119" s="481" t="s">
        <v>428</v>
      </c>
      <c r="J119" s="370">
        <v>0.2</v>
      </c>
      <c r="K119" s="368"/>
    </row>
    <row r="120" spans="1:11" ht="12.75">
      <c r="A120" s="600"/>
      <c r="B120" s="577"/>
      <c r="C120" s="601"/>
      <c r="D120" s="364"/>
      <c r="E120" s="364"/>
      <c r="F120" s="479"/>
      <c r="G120" s="480" t="s">
        <v>97</v>
      </c>
      <c r="H120" s="369" t="s">
        <v>429</v>
      </c>
      <c r="I120" s="481" t="s">
        <v>430</v>
      </c>
      <c r="J120" s="370">
        <v>1.9</v>
      </c>
      <c r="K120" s="368"/>
    </row>
    <row r="121" spans="1:11" ht="12.75">
      <c r="A121" s="600"/>
      <c r="B121" s="577"/>
      <c r="C121" s="601"/>
      <c r="D121" s="364"/>
      <c r="E121" s="364"/>
      <c r="F121" s="479"/>
      <c r="G121" s="480" t="s">
        <v>293</v>
      </c>
      <c r="H121" s="369" t="s">
        <v>431</v>
      </c>
      <c r="I121" s="481" t="s">
        <v>423</v>
      </c>
      <c r="J121" s="370">
        <v>0.23</v>
      </c>
      <c r="K121" s="368"/>
    </row>
    <row r="122" spans="1:11" ht="12.75">
      <c r="A122" s="600"/>
      <c r="B122" s="577"/>
      <c r="C122" s="601"/>
      <c r="D122" s="364" t="s">
        <v>423</v>
      </c>
      <c r="E122" s="364" t="s">
        <v>332</v>
      </c>
      <c r="F122" s="482">
        <v>4</v>
      </c>
      <c r="G122" s="483" t="s">
        <v>121</v>
      </c>
      <c r="H122" s="369" t="s">
        <v>334</v>
      </c>
      <c r="I122" s="369" t="s">
        <v>335</v>
      </c>
      <c r="J122" s="370">
        <v>0.4</v>
      </c>
      <c r="K122" s="368" t="s">
        <v>117</v>
      </c>
    </row>
    <row r="123" spans="1:11" ht="12.75">
      <c r="A123" s="600"/>
      <c r="B123" s="577"/>
      <c r="C123" s="601"/>
      <c r="D123" s="364"/>
      <c r="E123" s="364"/>
      <c r="F123" s="479"/>
      <c r="G123" s="484" t="s">
        <v>411</v>
      </c>
      <c r="H123" s="454" t="s">
        <v>333</v>
      </c>
      <c r="I123" s="454" t="s">
        <v>332</v>
      </c>
      <c r="J123" s="455">
        <v>0.15</v>
      </c>
      <c r="K123" s="368"/>
    </row>
    <row r="124" spans="1:11" ht="13.5" thickBot="1">
      <c r="A124" s="626"/>
      <c r="B124" s="628"/>
      <c r="C124" s="404" t="s">
        <v>366</v>
      </c>
      <c r="D124" s="612" t="s">
        <v>34</v>
      </c>
      <c r="E124" s="613"/>
      <c r="F124" s="400">
        <f>SUM(F117:F123)</f>
        <v>13.73</v>
      </c>
      <c r="G124" s="468"/>
      <c r="H124" s="613" t="s">
        <v>34</v>
      </c>
      <c r="I124" s="613"/>
      <c r="J124" s="458">
        <f>SUM(J117:J123)</f>
        <v>4.18</v>
      </c>
      <c r="K124" s="377"/>
    </row>
    <row r="125" spans="1:11" ht="12.75">
      <c r="A125" s="625">
        <v>8</v>
      </c>
      <c r="B125" s="627" t="s">
        <v>396</v>
      </c>
      <c r="C125" s="630" t="s">
        <v>168</v>
      </c>
      <c r="D125" s="627" t="s">
        <v>169</v>
      </c>
      <c r="E125" s="627" t="s">
        <v>170</v>
      </c>
      <c r="F125" s="623">
        <v>5.565</v>
      </c>
      <c r="G125" s="485" t="s">
        <v>171</v>
      </c>
      <c r="H125" s="450" t="s">
        <v>78</v>
      </c>
      <c r="I125" s="486" t="s">
        <v>174</v>
      </c>
      <c r="J125" s="451">
        <v>0.2</v>
      </c>
      <c r="K125" s="609" t="s">
        <v>9</v>
      </c>
    </row>
    <row r="126" spans="1:11" ht="12.75">
      <c r="A126" s="600"/>
      <c r="B126" s="577"/>
      <c r="C126" s="601"/>
      <c r="D126" s="577"/>
      <c r="E126" s="577"/>
      <c r="F126" s="624"/>
      <c r="G126" s="487" t="s">
        <v>172</v>
      </c>
      <c r="H126" s="369" t="s">
        <v>133</v>
      </c>
      <c r="I126" s="488" t="s">
        <v>55</v>
      </c>
      <c r="J126" s="370">
        <v>0.4</v>
      </c>
      <c r="K126" s="610"/>
    </row>
    <row r="127" spans="1:11" ht="12.75">
      <c r="A127" s="600"/>
      <c r="B127" s="577"/>
      <c r="C127" s="601"/>
      <c r="D127" s="577"/>
      <c r="E127" s="577"/>
      <c r="F127" s="624"/>
      <c r="G127" s="487" t="s">
        <v>173</v>
      </c>
      <c r="H127" s="369" t="s">
        <v>177</v>
      </c>
      <c r="I127" s="488" t="s">
        <v>14</v>
      </c>
      <c r="J127" s="370">
        <v>0.5</v>
      </c>
      <c r="K127" s="610"/>
    </row>
    <row r="128" spans="1:11" ht="12.75">
      <c r="A128" s="600"/>
      <c r="B128" s="577"/>
      <c r="C128" s="601"/>
      <c r="D128" s="577"/>
      <c r="E128" s="577"/>
      <c r="F128" s="624"/>
      <c r="G128" s="487" t="s">
        <v>102</v>
      </c>
      <c r="H128" s="369" t="s">
        <v>135</v>
      </c>
      <c r="I128" s="488" t="s">
        <v>175</v>
      </c>
      <c r="J128" s="370">
        <v>0.1</v>
      </c>
      <c r="K128" s="610"/>
    </row>
    <row r="129" spans="1:11" ht="12.75">
      <c r="A129" s="600"/>
      <c r="B129" s="577"/>
      <c r="C129" s="601"/>
      <c r="D129" s="577"/>
      <c r="E129" s="577"/>
      <c r="F129" s="624"/>
      <c r="G129" s="487" t="s">
        <v>173</v>
      </c>
      <c r="H129" s="489" t="s">
        <v>175</v>
      </c>
      <c r="I129" s="490" t="s">
        <v>176</v>
      </c>
      <c r="J129" s="370">
        <v>0.2</v>
      </c>
      <c r="K129" s="610"/>
    </row>
    <row r="130" spans="1:11" ht="12.75">
      <c r="A130" s="600"/>
      <c r="B130" s="577"/>
      <c r="C130" s="601"/>
      <c r="D130" s="577"/>
      <c r="E130" s="577"/>
      <c r="F130" s="624"/>
      <c r="G130" s="484" t="s">
        <v>173</v>
      </c>
      <c r="H130" s="454" t="s">
        <v>17</v>
      </c>
      <c r="I130" s="491" t="s">
        <v>170</v>
      </c>
      <c r="J130" s="455">
        <v>0.5</v>
      </c>
      <c r="K130" s="610"/>
    </row>
    <row r="131" spans="1:11" ht="13.5" thickBot="1">
      <c r="A131" s="626"/>
      <c r="B131" s="628"/>
      <c r="C131" s="631"/>
      <c r="D131" s="645" t="s">
        <v>34</v>
      </c>
      <c r="E131" s="639"/>
      <c r="F131" s="400">
        <v>5.565</v>
      </c>
      <c r="G131" s="394"/>
      <c r="H131" s="639" t="s">
        <v>34</v>
      </c>
      <c r="I131" s="639"/>
      <c r="J131" s="376">
        <f>SUM(J125:J130)</f>
        <v>1.9</v>
      </c>
      <c r="K131" s="611"/>
    </row>
    <row r="132" spans="1:11" ht="12.75">
      <c r="A132" s="625">
        <v>9</v>
      </c>
      <c r="B132" s="627" t="s">
        <v>379</v>
      </c>
      <c r="C132" s="627" t="s">
        <v>307</v>
      </c>
      <c r="D132" s="627" t="s">
        <v>18</v>
      </c>
      <c r="E132" s="627" t="s">
        <v>122</v>
      </c>
      <c r="F132" s="616">
        <v>2.435</v>
      </c>
      <c r="G132" s="379" t="s">
        <v>294</v>
      </c>
      <c r="H132" s="380" t="s">
        <v>18</v>
      </c>
      <c r="I132" s="380" t="s">
        <v>123</v>
      </c>
      <c r="J132" s="381">
        <v>0.05</v>
      </c>
      <c r="K132" s="609" t="s">
        <v>28</v>
      </c>
    </row>
    <row r="133" spans="1:11" ht="12.75">
      <c r="A133" s="600"/>
      <c r="B133" s="577"/>
      <c r="C133" s="577"/>
      <c r="D133" s="577"/>
      <c r="E133" s="577"/>
      <c r="F133" s="617"/>
      <c r="G133" s="383" t="s">
        <v>48</v>
      </c>
      <c r="H133" s="366" t="s">
        <v>123</v>
      </c>
      <c r="I133" s="366" t="s">
        <v>118</v>
      </c>
      <c r="J133" s="367">
        <v>1.05</v>
      </c>
      <c r="K133" s="610"/>
    </row>
    <row r="134" spans="1:11" ht="12.75">
      <c r="A134" s="600"/>
      <c r="B134" s="577"/>
      <c r="C134" s="577"/>
      <c r="D134" s="577"/>
      <c r="E134" s="577"/>
      <c r="F134" s="617"/>
      <c r="G134" s="384" t="s">
        <v>7</v>
      </c>
      <c r="H134" s="366" t="s">
        <v>118</v>
      </c>
      <c r="I134" s="366" t="s">
        <v>119</v>
      </c>
      <c r="J134" s="367">
        <v>0.1</v>
      </c>
      <c r="K134" s="610"/>
    </row>
    <row r="135" spans="1:11" ht="12.75">
      <c r="A135" s="600"/>
      <c r="B135" s="577"/>
      <c r="C135" s="577"/>
      <c r="D135" s="577"/>
      <c r="E135" s="577"/>
      <c r="F135" s="617"/>
      <c r="G135" s="383" t="s">
        <v>48</v>
      </c>
      <c r="H135" s="366">
        <v>1.235</v>
      </c>
      <c r="I135" s="366" t="s">
        <v>124</v>
      </c>
      <c r="J135" s="367">
        <v>1.1</v>
      </c>
      <c r="K135" s="610"/>
    </row>
    <row r="136" spans="1:11" ht="12.75">
      <c r="A136" s="600"/>
      <c r="B136" s="577"/>
      <c r="C136" s="577"/>
      <c r="D136" s="577"/>
      <c r="E136" s="577"/>
      <c r="F136" s="617"/>
      <c r="G136" s="408" t="s">
        <v>295</v>
      </c>
      <c r="H136" s="372" t="s">
        <v>124</v>
      </c>
      <c r="I136" s="372" t="s">
        <v>122</v>
      </c>
      <c r="J136" s="373">
        <v>0.1</v>
      </c>
      <c r="K136" s="610"/>
    </row>
    <row r="137" spans="1:11" ht="13.5" thickBot="1">
      <c r="A137" s="626"/>
      <c r="B137" s="628"/>
      <c r="C137" s="628"/>
      <c r="D137" s="612" t="s">
        <v>34</v>
      </c>
      <c r="E137" s="613"/>
      <c r="F137" s="492">
        <f>SUM(F132:F136)</f>
        <v>2.435</v>
      </c>
      <c r="G137" s="375"/>
      <c r="H137" s="613" t="s">
        <v>34</v>
      </c>
      <c r="I137" s="613"/>
      <c r="J137" s="458">
        <f>SUM(J132:J136)</f>
        <v>2.4</v>
      </c>
      <c r="K137" s="611"/>
    </row>
    <row r="138" spans="1:11" ht="12.75">
      <c r="A138" s="625">
        <v>10</v>
      </c>
      <c r="B138" s="627" t="s">
        <v>380</v>
      </c>
      <c r="C138" s="627" t="s">
        <v>310</v>
      </c>
      <c r="D138" s="627" t="s">
        <v>18</v>
      </c>
      <c r="E138" s="627" t="s">
        <v>311</v>
      </c>
      <c r="F138" s="623">
        <v>3.57</v>
      </c>
      <c r="G138" s="388" t="s">
        <v>144</v>
      </c>
      <c r="H138" s="380" t="s">
        <v>312</v>
      </c>
      <c r="I138" s="380" t="s">
        <v>155</v>
      </c>
      <c r="J138" s="381">
        <v>0.1</v>
      </c>
      <c r="K138" s="609" t="s">
        <v>45</v>
      </c>
    </row>
    <row r="139" spans="1:11" ht="12.75">
      <c r="A139" s="600"/>
      <c r="B139" s="577"/>
      <c r="C139" s="577"/>
      <c r="D139" s="577"/>
      <c r="E139" s="577"/>
      <c r="F139" s="624"/>
      <c r="G139" s="384" t="s">
        <v>144</v>
      </c>
      <c r="H139" s="366" t="s">
        <v>313</v>
      </c>
      <c r="I139" s="366" t="s">
        <v>314</v>
      </c>
      <c r="J139" s="367">
        <v>0.3</v>
      </c>
      <c r="K139" s="610"/>
    </row>
    <row r="140" spans="1:11" ht="13.5" thickBot="1">
      <c r="A140" s="600"/>
      <c r="B140" s="577"/>
      <c r="C140" s="577"/>
      <c r="D140" s="574"/>
      <c r="E140" s="574"/>
      <c r="F140" s="640"/>
      <c r="G140" s="385" t="s">
        <v>297</v>
      </c>
      <c r="H140" s="372" t="s">
        <v>315</v>
      </c>
      <c r="I140" s="372" t="s">
        <v>316</v>
      </c>
      <c r="J140" s="373">
        <v>0.1</v>
      </c>
      <c r="K140" s="610"/>
    </row>
    <row r="141" spans="1:11" ht="13.5" thickBot="1">
      <c r="A141" s="626"/>
      <c r="B141" s="628"/>
      <c r="C141" s="628"/>
      <c r="D141" s="639" t="s">
        <v>34</v>
      </c>
      <c r="E141" s="639"/>
      <c r="F141" s="493">
        <f>SUM(F138:F140)</f>
        <v>3.57</v>
      </c>
      <c r="G141" s="494"/>
      <c r="H141" s="642" t="s">
        <v>34</v>
      </c>
      <c r="I141" s="642"/>
      <c r="J141" s="376">
        <f>SUM(J138:J140)</f>
        <v>0.5</v>
      </c>
      <c r="K141" s="611"/>
    </row>
    <row r="142" spans="1:11" ht="13.5" thickBot="1">
      <c r="A142" s="430"/>
      <c r="B142" s="431"/>
      <c r="C142" s="643" t="s">
        <v>588</v>
      </c>
      <c r="D142" s="643"/>
      <c r="E142" s="643"/>
      <c r="F142" s="495">
        <f>F99+F101+F109+F112+F115+F116+F124+F131+F137+F141</f>
        <v>52.058</v>
      </c>
      <c r="G142" s="644" t="s">
        <v>588</v>
      </c>
      <c r="H142" s="643"/>
      <c r="I142" s="643"/>
      <c r="J142" s="496">
        <f>J99+J101+J109+J112+J115+J116+J124+J131+J137+J141</f>
        <v>19.254</v>
      </c>
      <c r="K142" s="435"/>
    </row>
    <row r="143" spans="1:11" ht="14.25" thickBot="1" thickTop="1">
      <c r="A143" s="497"/>
      <c r="B143" s="498"/>
      <c r="C143" s="498"/>
      <c r="D143" s="498"/>
      <c r="E143" s="498"/>
      <c r="F143" s="498"/>
      <c r="G143" s="498"/>
      <c r="H143" s="498"/>
      <c r="I143" s="498"/>
      <c r="J143" s="498"/>
      <c r="K143" s="499"/>
    </row>
    <row r="144" spans="1:11" ht="14.25" thickBot="1" thickTop="1">
      <c r="A144" s="618" t="s">
        <v>604</v>
      </c>
      <c r="B144" s="619"/>
      <c r="C144" s="619"/>
      <c r="D144" s="619"/>
      <c r="E144" s="619"/>
      <c r="F144" s="619"/>
      <c r="G144" s="619"/>
      <c r="H144" s="619"/>
      <c r="I144" s="619"/>
      <c r="J144" s="619"/>
      <c r="K144" s="620"/>
    </row>
    <row r="145" spans="1:11" ht="13.5" thickTop="1">
      <c r="A145" s="621" t="s">
        <v>0</v>
      </c>
      <c r="B145" s="444" t="s">
        <v>1</v>
      </c>
      <c r="C145" s="604" t="s">
        <v>2</v>
      </c>
      <c r="D145" s="606" t="s">
        <v>3</v>
      </c>
      <c r="E145" s="606"/>
      <c r="F145" s="442" t="s">
        <v>36</v>
      </c>
      <c r="G145" s="500" t="s">
        <v>5</v>
      </c>
      <c r="H145" s="606" t="s">
        <v>3</v>
      </c>
      <c r="I145" s="606"/>
      <c r="J145" s="444" t="s">
        <v>20</v>
      </c>
      <c r="K145" s="607" t="s">
        <v>248</v>
      </c>
    </row>
    <row r="146" spans="1:11" ht="13.5" thickBot="1">
      <c r="A146" s="622"/>
      <c r="B146" s="501" t="s">
        <v>4</v>
      </c>
      <c r="C146" s="605"/>
      <c r="D146" s="446" t="s">
        <v>10</v>
      </c>
      <c r="E146" s="446" t="s">
        <v>11</v>
      </c>
      <c r="F146" s="502" t="s">
        <v>22</v>
      </c>
      <c r="G146" s="503" t="s">
        <v>6</v>
      </c>
      <c r="H146" s="446" t="s">
        <v>10</v>
      </c>
      <c r="I146" s="446" t="s">
        <v>11</v>
      </c>
      <c r="J146" s="501" t="s">
        <v>21</v>
      </c>
      <c r="K146" s="608"/>
    </row>
    <row r="147" spans="1:11" ht="12.75">
      <c r="A147" s="625">
        <v>1</v>
      </c>
      <c r="B147" s="627" t="s">
        <v>390</v>
      </c>
      <c r="C147" s="627" t="s">
        <v>285</v>
      </c>
      <c r="D147" s="627" t="s">
        <v>562</v>
      </c>
      <c r="E147" s="627" t="s">
        <v>563</v>
      </c>
      <c r="F147" s="623">
        <v>2.93</v>
      </c>
      <c r="G147" s="485" t="s">
        <v>49</v>
      </c>
      <c r="H147" s="450"/>
      <c r="I147" s="450"/>
      <c r="J147" s="451"/>
      <c r="K147" s="609" t="s">
        <v>540</v>
      </c>
    </row>
    <row r="148" spans="1:11" ht="12.75">
      <c r="A148" s="600"/>
      <c r="B148" s="577"/>
      <c r="C148" s="577"/>
      <c r="D148" s="577"/>
      <c r="E148" s="577"/>
      <c r="F148" s="624"/>
      <c r="G148" s="487" t="s">
        <v>178</v>
      </c>
      <c r="H148" s="369"/>
      <c r="I148" s="369"/>
      <c r="J148" s="370"/>
      <c r="K148" s="610"/>
    </row>
    <row r="149" spans="1:11" ht="12.75">
      <c r="A149" s="600"/>
      <c r="B149" s="577"/>
      <c r="C149" s="577"/>
      <c r="D149" s="577"/>
      <c r="E149" s="577"/>
      <c r="F149" s="624"/>
      <c r="G149" s="487" t="s">
        <v>183</v>
      </c>
      <c r="H149" s="369" t="s">
        <v>37</v>
      </c>
      <c r="I149" s="369" t="s">
        <v>565</v>
      </c>
      <c r="J149" s="370">
        <v>0.1</v>
      </c>
      <c r="K149" s="610"/>
    </row>
    <row r="150" spans="1:11" ht="12.75">
      <c r="A150" s="600"/>
      <c r="B150" s="577"/>
      <c r="C150" s="577"/>
      <c r="D150" s="577"/>
      <c r="E150" s="577"/>
      <c r="F150" s="624"/>
      <c r="G150" s="484" t="s">
        <v>418</v>
      </c>
      <c r="H150" s="454" t="s">
        <v>564</v>
      </c>
      <c r="I150" s="454" t="s">
        <v>563</v>
      </c>
      <c r="J150" s="455">
        <v>0.4</v>
      </c>
      <c r="K150" s="610"/>
    </row>
    <row r="151" spans="1:11" ht="13.5" thickBot="1">
      <c r="A151" s="626"/>
      <c r="B151" s="628"/>
      <c r="C151" s="628"/>
      <c r="D151" s="612" t="s">
        <v>34</v>
      </c>
      <c r="E151" s="613"/>
      <c r="F151" s="400">
        <f>SUM(F147:F150)</f>
        <v>2.93</v>
      </c>
      <c r="G151" s="468"/>
      <c r="H151" s="613" t="s">
        <v>34</v>
      </c>
      <c r="I151" s="613"/>
      <c r="J151" s="458">
        <f>SUM(J147:J150)</f>
        <v>0.5</v>
      </c>
      <c r="K151" s="611"/>
    </row>
    <row r="152" spans="1:11" ht="12.75">
      <c r="A152" s="625">
        <v>2</v>
      </c>
      <c r="B152" s="627" t="s">
        <v>391</v>
      </c>
      <c r="C152" s="627" t="s">
        <v>250</v>
      </c>
      <c r="D152" s="627" t="s">
        <v>542</v>
      </c>
      <c r="E152" s="627" t="s">
        <v>566</v>
      </c>
      <c r="F152" s="623">
        <v>2.27</v>
      </c>
      <c r="G152" s="485" t="s">
        <v>46</v>
      </c>
      <c r="H152" s="450" t="s">
        <v>78</v>
      </c>
      <c r="I152" s="450" t="s">
        <v>568</v>
      </c>
      <c r="J152" s="451">
        <v>0.025</v>
      </c>
      <c r="K152" s="609" t="s">
        <v>540</v>
      </c>
    </row>
    <row r="153" spans="1:11" ht="12.75">
      <c r="A153" s="600"/>
      <c r="B153" s="577"/>
      <c r="C153" s="577"/>
      <c r="D153" s="577"/>
      <c r="E153" s="577"/>
      <c r="F153" s="624"/>
      <c r="G153" s="487" t="s">
        <v>46</v>
      </c>
      <c r="H153" s="369" t="s">
        <v>51</v>
      </c>
      <c r="I153" s="369" t="s">
        <v>569</v>
      </c>
      <c r="J153" s="370">
        <v>0.025</v>
      </c>
      <c r="K153" s="610"/>
    </row>
    <row r="154" spans="1:11" ht="12.75">
      <c r="A154" s="600"/>
      <c r="B154" s="577"/>
      <c r="C154" s="577"/>
      <c r="D154" s="577"/>
      <c r="E154" s="577"/>
      <c r="F154" s="624"/>
      <c r="G154" s="487" t="s">
        <v>178</v>
      </c>
      <c r="H154" s="369" t="s">
        <v>81</v>
      </c>
      <c r="I154" s="369" t="s">
        <v>185</v>
      </c>
      <c r="J154" s="370">
        <v>0.4</v>
      </c>
      <c r="K154" s="610"/>
    </row>
    <row r="155" spans="1:11" ht="12.75">
      <c r="A155" s="600"/>
      <c r="B155" s="577"/>
      <c r="C155" s="577"/>
      <c r="D155" s="577"/>
      <c r="E155" s="577"/>
      <c r="F155" s="624"/>
      <c r="G155" s="484" t="s">
        <v>184</v>
      </c>
      <c r="H155" s="454" t="s">
        <v>567</v>
      </c>
      <c r="I155" s="454" t="s">
        <v>566</v>
      </c>
      <c r="J155" s="455">
        <v>0.1</v>
      </c>
      <c r="K155" s="610"/>
    </row>
    <row r="156" spans="1:11" ht="13.5" thickBot="1">
      <c r="A156" s="626"/>
      <c r="B156" s="628"/>
      <c r="C156" s="628"/>
      <c r="D156" s="612" t="s">
        <v>34</v>
      </c>
      <c r="E156" s="613"/>
      <c r="F156" s="400">
        <f>SUM(F152:F155)</f>
        <v>2.27</v>
      </c>
      <c r="G156" s="468"/>
      <c r="H156" s="613" t="s">
        <v>34</v>
      </c>
      <c r="I156" s="613"/>
      <c r="J156" s="458">
        <f>SUM(J152:J155)</f>
        <v>0.55</v>
      </c>
      <c r="K156" s="611"/>
    </row>
    <row r="157" spans="1:11" ht="12.75">
      <c r="A157" s="600">
        <v>3</v>
      </c>
      <c r="B157" s="577" t="s">
        <v>393</v>
      </c>
      <c r="C157" s="577" t="s">
        <v>571</v>
      </c>
      <c r="D157" s="577" t="s">
        <v>18</v>
      </c>
      <c r="E157" s="577" t="s">
        <v>570</v>
      </c>
      <c r="F157" s="624">
        <v>7</v>
      </c>
      <c r="G157" s="504" t="s">
        <v>419</v>
      </c>
      <c r="H157" s="505" t="s">
        <v>18</v>
      </c>
      <c r="I157" s="505" t="s">
        <v>190</v>
      </c>
      <c r="J157" s="506">
        <v>0.1</v>
      </c>
      <c r="K157" s="610" t="s">
        <v>540</v>
      </c>
    </row>
    <row r="158" spans="1:11" ht="12.75">
      <c r="A158" s="600"/>
      <c r="B158" s="577"/>
      <c r="C158" s="577"/>
      <c r="D158" s="577"/>
      <c r="E158" s="577"/>
      <c r="F158" s="624"/>
      <c r="G158" s="487" t="s">
        <v>167</v>
      </c>
      <c r="H158" s="369" t="s">
        <v>572</v>
      </c>
      <c r="I158" s="369" t="s">
        <v>145</v>
      </c>
      <c r="J158" s="370">
        <v>0.3</v>
      </c>
      <c r="K158" s="610"/>
    </row>
    <row r="159" spans="1:11" ht="12.75">
      <c r="A159" s="600"/>
      <c r="B159" s="577"/>
      <c r="C159" s="577"/>
      <c r="D159" s="577"/>
      <c r="E159" s="577"/>
      <c r="F159" s="624"/>
      <c r="G159" s="487" t="s">
        <v>167</v>
      </c>
      <c r="H159" s="369" t="s">
        <v>133</v>
      </c>
      <c r="I159" s="369" t="s">
        <v>120</v>
      </c>
      <c r="J159" s="370">
        <v>0.1</v>
      </c>
      <c r="K159" s="610"/>
    </row>
    <row r="160" spans="1:11" ht="12.75">
      <c r="A160" s="600"/>
      <c r="B160" s="577"/>
      <c r="C160" s="577"/>
      <c r="D160" s="577"/>
      <c r="E160" s="577"/>
      <c r="F160" s="624"/>
      <c r="G160" s="487" t="s">
        <v>167</v>
      </c>
      <c r="H160" s="369" t="s">
        <v>25</v>
      </c>
      <c r="I160" s="369" t="s">
        <v>566</v>
      </c>
      <c r="J160" s="370">
        <v>0.4</v>
      </c>
      <c r="K160" s="610"/>
    </row>
    <row r="161" spans="1:11" ht="12.75">
      <c r="A161" s="600"/>
      <c r="B161" s="577"/>
      <c r="C161" s="577"/>
      <c r="D161" s="577"/>
      <c r="E161" s="577"/>
      <c r="F161" s="624"/>
      <c r="G161" s="487" t="s">
        <v>167</v>
      </c>
      <c r="H161" s="369" t="s">
        <v>27</v>
      </c>
      <c r="I161" s="369" t="s">
        <v>574</v>
      </c>
      <c r="J161" s="370">
        <v>0.3</v>
      </c>
      <c r="K161" s="610"/>
    </row>
    <row r="162" spans="1:11" ht="12.75">
      <c r="A162" s="600"/>
      <c r="B162" s="577"/>
      <c r="C162" s="577"/>
      <c r="D162" s="577"/>
      <c r="E162" s="577"/>
      <c r="F162" s="624"/>
      <c r="G162" s="487" t="s">
        <v>188</v>
      </c>
      <c r="H162" s="369" t="s">
        <v>573</v>
      </c>
      <c r="I162" s="369" t="s">
        <v>137</v>
      </c>
      <c r="J162" s="370">
        <v>1.15</v>
      </c>
      <c r="K162" s="610"/>
    </row>
    <row r="163" spans="1:11" ht="12.75">
      <c r="A163" s="600"/>
      <c r="B163" s="577"/>
      <c r="C163" s="577"/>
      <c r="D163" s="577"/>
      <c r="E163" s="577"/>
      <c r="F163" s="624"/>
      <c r="G163" s="484" t="s">
        <v>189</v>
      </c>
      <c r="H163" s="454" t="s">
        <v>137</v>
      </c>
      <c r="I163" s="454" t="s">
        <v>570</v>
      </c>
      <c r="J163" s="455">
        <v>1.7</v>
      </c>
      <c r="K163" s="610"/>
    </row>
    <row r="164" spans="1:11" ht="13.5" thickBot="1">
      <c r="A164" s="600"/>
      <c r="B164" s="577"/>
      <c r="C164" s="577"/>
      <c r="D164" s="633" t="s">
        <v>34</v>
      </c>
      <c r="E164" s="634"/>
      <c r="F164" s="507">
        <f>SUM(F157:F163)</f>
        <v>7</v>
      </c>
      <c r="G164" s="508"/>
      <c r="H164" s="634" t="s">
        <v>34</v>
      </c>
      <c r="I164" s="634"/>
      <c r="J164" s="509">
        <f>SUM(J157:J163)</f>
        <v>4.05</v>
      </c>
      <c r="K164" s="610"/>
    </row>
    <row r="165" spans="1:11" ht="12.75">
      <c r="A165" s="625">
        <v>4</v>
      </c>
      <c r="B165" s="627" t="s">
        <v>394</v>
      </c>
      <c r="C165" s="627" t="s">
        <v>217</v>
      </c>
      <c r="D165" s="350" t="s">
        <v>575</v>
      </c>
      <c r="E165" s="350" t="s">
        <v>576</v>
      </c>
      <c r="F165" s="429">
        <v>1.555</v>
      </c>
      <c r="G165" s="510"/>
      <c r="H165" s="511"/>
      <c r="I165" s="511"/>
      <c r="J165" s="512"/>
      <c r="K165" s="609" t="s">
        <v>540</v>
      </c>
    </row>
    <row r="166" spans="1:11" ht="13.5" thickBot="1">
      <c r="A166" s="626"/>
      <c r="B166" s="628"/>
      <c r="C166" s="628"/>
      <c r="D166" s="612" t="s">
        <v>34</v>
      </c>
      <c r="E166" s="613"/>
      <c r="F166" s="374">
        <f>F165</f>
        <v>1.555</v>
      </c>
      <c r="G166" s="513"/>
      <c r="H166" s="629" t="s">
        <v>34</v>
      </c>
      <c r="I166" s="641"/>
      <c r="J166" s="514">
        <f>SUM(J165:J165)</f>
        <v>0</v>
      </c>
      <c r="K166" s="611"/>
    </row>
    <row r="167" spans="1:11" ht="12.75">
      <c r="A167" s="625">
        <v>5</v>
      </c>
      <c r="B167" s="627" t="s">
        <v>381</v>
      </c>
      <c r="C167" s="627" t="s">
        <v>193</v>
      </c>
      <c r="D167" s="627" t="s">
        <v>194</v>
      </c>
      <c r="E167" s="627" t="s">
        <v>195</v>
      </c>
      <c r="F167" s="623">
        <v>2.87</v>
      </c>
      <c r="G167" s="485" t="s">
        <v>414</v>
      </c>
      <c r="H167" s="450" t="s">
        <v>18</v>
      </c>
      <c r="I167" s="450" t="s">
        <v>190</v>
      </c>
      <c r="J167" s="451">
        <v>0.1</v>
      </c>
      <c r="K167" s="609" t="s">
        <v>74</v>
      </c>
    </row>
    <row r="168" spans="1:11" ht="12.75">
      <c r="A168" s="600"/>
      <c r="B168" s="577"/>
      <c r="C168" s="577"/>
      <c r="D168" s="577"/>
      <c r="E168" s="577"/>
      <c r="F168" s="624"/>
      <c r="G168" s="487" t="s">
        <v>166</v>
      </c>
      <c r="H168" s="369" t="s">
        <v>128</v>
      </c>
      <c r="I168" s="369" t="s">
        <v>40</v>
      </c>
      <c r="J168" s="370">
        <v>0.6</v>
      </c>
      <c r="K168" s="610"/>
    </row>
    <row r="169" spans="1:11" ht="12.75">
      <c r="A169" s="600"/>
      <c r="B169" s="577"/>
      <c r="C169" s="577"/>
      <c r="D169" s="577"/>
      <c r="E169" s="577"/>
      <c r="F169" s="624"/>
      <c r="G169" s="484" t="s">
        <v>189</v>
      </c>
      <c r="H169" s="454" t="s">
        <v>180</v>
      </c>
      <c r="I169" s="454" t="s">
        <v>179</v>
      </c>
      <c r="J169" s="455">
        <v>1.4</v>
      </c>
      <c r="K169" s="610"/>
    </row>
    <row r="170" spans="1:11" ht="13.5" thickBot="1">
      <c r="A170" s="626"/>
      <c r="B170" s="628"/>
      <c r="C170" s="628"/>
      <c r="D170" s="612" t="s">
        <v>34</v>
      </c>
      <c r="E170" s="613"/>
      <c r="F170" s="400">
        <f>SUM(F167:F169)</f>
        <v>2.87</v>
      </c>
      <c r="G170" s="468"/>
      <c r="H170" s="613" t="s">
        <v>34</v>
      </c>
      <c r="I170" s="613"/>
      <c r="J170" s="458">
        <f>SUM(J167:J169)</f>
        <v>2.1</v>
      </c>
      <c r="K170" s="611"/>
    </row>
    <row r="171" spans="1:11" ht="12.75">
      <c r="A171" s="625">
        <v>6</v>
      </c>
      <c r="B171" s="627" t="s">
        <v>382</v>
      </c>
      <c r="C171" s="627" t="s">
        <v>191</v>
      </c>
      <c r="D171" s="627" t="s">
        <v>18</v>
      </c>
      <c r="E171" s="627" t="s">
        <v>25</v>
      </c>
      <c r="F171" s="623">
        <v>2.6</v>
      </c>
      <c r="G171" s="485" t="s">
        <v>413</v>
      </c>
      <c r="H171" s="450" t="s">
        <v>18</v>
      </c>
      <c r="I171" s="450" t="s">
        <v>190</v>
      </c>
      <c r="J171" s="451">
        <v>0.1</v>
      </c>
      <c r="K171" s="609" t="s">
        <v>74</v>
      </c>
    </row>
    <row r="172" spans="1:11" ht="12.75">
      <c r="A172" s="600"/>
      <c r="B172" s="577"/>
      <c r="C172" s="577"/>
      <c r="D172" s="577"/>
      <c r="E172" s="577"/>
      <c r="F172" s="624"/>
      <c r="G172" s="487" t="s">
        <v>166</v>
      </c>
      <c r="H172" s="369" t="s">
        <v>128</v>
      </c>
      <c r="I172" s="369" t="s">
        <v>40</v>
      </c>
      <c r="J172" s="370">
        <v>0.6</v>
      </c>
      <c r="K172" s="610"/>
    </row>
    <row r="173" spans="1:11" ht="12.75">
      <c r="A173" s="600"/>
      <c r="B173" s="577"/>
      <c r="C173" s="577"/>
      <c r="D173" s="577"/>
      <c r="E173" s="577"/>
      <c r="F173" s="624"/>
      <c r="G173" s="487" t="s">
        <v>167</v>
      </c>
      <c r="H173" s="369" t="s">
        <v>192</v>
      </c>
      <c r="I173" s="369" t="s">
        <v>41</v>
      </c>
      <c r="J173" s="370">
        <v>0.05</v>
      </c>
      <c r="K173" s="610"/>
    </row>
    <row r="174" spans="1:11" ht="13.5" thickBot="1">
      <c r="A174" s="600"/>
      <c r="B174" s="577"/>
      <c r="C174" s="577"/>
      <c r="D174" s="574"/>
      <c r="E174" s="574"/>
      <c r="F174" s="640"/>
      <c r="G174" s="484" t="s">
        <v>178</v>
      </c>
      <c r="H174" s="454" t="s">
        <v>119</v>
      </c>
      <c r="I174" s="454" t="s">
        <v>180</v>
      </c>
      <c r="J174" s="455">
        <v>0.25</v>
      </c>
      <c r="K174" s="610"/>
    </row>
    <row r="175" spans="1:11" ht="13.5" thickBot="1">
      <c r="A175" s="600"/>
      <c r="B175" s="577"/>
      <c r="C175" s="577"/>
      <c r="D175" s="612" t="s">
        <v>34</v>
      </c>
      <c r="E175" s="613"/>
      <c r="F175" s="515">
        <f>SUM(F171:F174)</f>
        <v>2.6</v>
      </c>
      <c r="G175" s="468"/>
      <c r="H175" s="613" t="s">
        <v>34</v>
      </c>
      <c r="I175" s="613"/>
      <c r="J175" s="458">
        <f>SUM(J171:J174)</f>
        <v>1</v>
      </c>
      <c r="K175" s="611"/>
    </row>
    <row r="176" spans="1:11" ht="12.75">
      <c r="A176" s="588">
        <v>7</v>
      </c>
      <c r="B176" s="573" t="s">
        <v>383</v>
      </c>
      <c r="C176" s="573" t="s">
        <v>203</v>
      </c>
      <c r="D176" s="516" t="s">
        <v>18</v>
      </c>
      <c r="E176" s="350" t="s">
        <v>40</v>
      </c>
      <c r="F176" s="429">
        <v>0.8</v>
      </c>
      <c r="G176" s="485" t="s">
        <v>301</v>
      </c>
      <c r="H176" s="450" t="s">
        <v>18</v>
      </c>
      <c r="I176" s="486" t="s">
        <v>190</v>
      </c>
      <c r="J176" s="451">
        <v>0.1</v>
      </c>
      <c r="K176" s="382" t="s">
        <v>9</v>
      </c>
    </row>
    <row r="177" spans="1:11" ht="12.75">
      <c r="A177" s="600"/>
      <c r="B177" s="577"/>
      <c r="C177" s="577"/>
      <c r="D177" s="517"/>
      <c r="E177" s="364"/>
      <c r="F177" s="378"/>
      <c r="G177" s="487" t="s">
        <v>443</v>
      </c>
      <c r="H177" s="369" t="s">
        <v>128</v>
      </c>
      <c r="I177" s="488" t="s">
        <v>40</v>
      </c>
      <c r="J177" s="370">
        <v>0.6</v>
      </c>
      <c r="K177" s="368"/>
    </row>
    <row r="178" spans="1:11" ht="12.75">
      <c r="A178" s="600"/>
      <c r="B178" s="577"/>
      <c r="C178" s="577"/>
      <c r="D178" s="364" t="s">
        <v>40</v>
      </c>
      <c r="E178" s="364" t="s">
        <v>204</v>
      </c>
      <c r="F178" s="378">
        <v>5.65</v>
      </c>
      <c r="G178" s="483" t="s">
        <v>178</v>
      </c>
      <c r="H178" s="370" t="s">
        <v>78</v>
      </c>
      <c r="I178" s="370" t="s">
        <v>180</v>
      </c>
      <c r="J178" s="370">
        <v>0.15</v>
      </c>
      <c r="K178" s="368" t="s">
        <v>74</v>
      </c>
    </row>
    <row r="179" spans="1:11" ht="12.75">
      <c r="A179" s="600"/>
      <c r="B179" s="577"/>
      <c r="C179" s="577"/>
      <c r="D179" s="364"/>
      <c r="E179" s="364"/>
      <c r="F179" s="378"/>
      <c r="G179" s="487" t="s">
        <v>416</v>
      </c>
      <c r="H179" s="369" t="s">
        <v>13</v>
      </c>
      <c r="I179" s="369" t="s">
        <v>83</v>
      </c>
      <c r="J179" s="370">
        <v>0.65</v>
      </c>
      <c r="K179" s="368"/>
    </row>
    <row r="180" spans="1:11" ht="12.75">
      <c r="A180" s="600"/>
      <c r="B180" s="577"/>
      <c r="C180" s="577"/>
      <c r="D180" s="364"/>
      <c r="E180" s="364"/>
      <c r="F180" s="389"/>
      <c r="G180" s="487" t="s">
        <v>102</v>
      </c>
      <c r="H180" s="369" t="s">
        <v>15</v>
      </c>
      <c r="I180" s="369" t="s">
        <v>205</v>
      </c>
      <c r="J180" s="370">
        <v>0.15</v>
      </c>
      <c r="K180" s="368"/>
    </row>
    <row r="181" spans="1:11" ht="12.75">
      <c r="A181" s="600"/>
      <c r="B181" s="577"/>
      <c r="C181" s="577"/>
      <c r="D181" s="364"/>
      <c r="E181" s="364"/>
      <c r="F181" s="389"/>
      <c r="G181" s="487" t="s">
        <v>102</v>
      </c>
      <c r="H181" s="369" t="s">
        <v>206</v>
      </c>
      <c r="I181" s="369" t="s">
        <v>59</v>
      </c>
      <c r="J181" s="370">
        <v>1</v>
      </c>
      <c r="K181" s="368"/>
    </row>
    <row r="182" spans="1:11" ht="12.75">
      <c r="A182" s="600"/>
      <c r="B182" s="577"/>
      <c r="C182" s="577"/>
      <c r="D182" s="364"/>
      <c r="E182" s="364"/>
      <c r="F182" s="389"/>
      <c r="G182" s="484" t="s">
        <v>412</v>
      </c>
      <c r="H182" s="454" t="s">
        <v>207</v>
      </c>
      <c r="I182" s="454" t="s">
        <v>204</v>
      </c>
      <c r="J182" s="455">
        <v>0.1</v>
      </c>
      <c r="K182" s="368"/>
    </row>
    <row r="183" spans="1:11" ht="13.5" thickBot="1">
      <c r="A183" s="626"/>
      <c r="B183" s="628"/>
      <c r="C183" s="628"/>
      <c r="D183" s="612" t="s">
        <v>34</v>
      </c>
      <c r="E183" s="613"/>
      <c r="F183" s="400">
        <f>SUM(F176:F178)</f>
        <v>6.45</v>
      </c>
      <c r="G183" s="468"/>
      <c r="H183" s="613" t="s">
        <v>34</v>
      </c>
      <c r="I183" s="613"/>
      <c r="J183" s="458">
        <f>SUM(J176:J182)</f>
        <v>2.75</v>
      </c>
      <c r="K183" s="377"/>
    </row>
    <row r="184" spans="1:11" ht="12.75">
      <c r="A184" s="625">
        <v>8</v>
      </c>
      <c r="B184" s="627" t="s">
        <v>395</v>
      </c>
      <c r="C184" s="627" t="s">
        <v>365</v>
      </c>
      <c r="D184" s="627" t="s">
        <v>544</v>
      </c>
      <c r="E184" s="627" t="s">
        <v>549</v>
      </c>
      <c r="F184" s="623">
        <v>2.875</v>
      </c>
      <c r="G184" s="485" t="s">
        <v>167</v>
      </c>
      <c r="H184" s="450" t="s">
        <v>447</v>
      </c>
      <c r="I184" s="486" t="s">
        <v>448</v>
      </c>
      <c r="J184" s="451">
        <v>0.05</v>
      </c>
      <c r="K184" s="609" t="s">
        <v>9</v>
      </c>
    </row>
    <row r="185" spans="1:11" ht="12.75">
      <c r="A185" s="600"/>
      <c r="B185" s="577"/>
      <c r="C185" s="577"/>
      <c r="D185" s="577"/>
      <c r="E185" s="577"/>
      <c r="F185" s="624"/>
      <c r="G185" s="487" t="s">
        <v>178</v>
      </c>
      <c r="H185" s="369" t="s">
        <v>449</v>
      </c>
      <c r="I185" s="488" t="s">
        <v>450</v>
      </c>
      <c r="J185" s="370">
        <v>0.15</v>
      </c>
      <c r="K185" s="610"/>
    </row>
    <row r="186" spans="1:11" ht="12.75">
      <c r="A186" s="600"/>
      <c r="B186" s="577"/>
      <c r="C186" s="577"/>
      <c r="D186" s="577"/>
      <c r="E186" s="577"/>
      <c r="F186" s="624"/>
      <c r="G186" s="484" t="s">
        <v>443</v>
      </c>
      <c r="H186" s="454" t="s">
        <v>451</v>
      </c>
      <c r="I186" s="491" t="s">
        <v>446</v>
      </c>
      <c r="J186" s="455">
        <v>0.15</v>
      </c>
      <c r="K186" s="610"/>
    </row>
    <row r="187" spans="1:11" ht="13.5" thickBot="1">
      <c r="A187" s="600"/>
      <c r="B187" s="577"/>
      <c r="C187" s="577"/>
      <c r="D187" s="633" t="s">
        <v>34</v>
      </c>
      <c r="E187" s="634"/>
      <c r="F187" s="507">
        <f>SUM(F184:F186)</f>
        <v>2.875</v>
      </c>
      <c r="G187" s="518"/>
      <c r="H187" s="634" t="s">
        <v>34</v>
      </c>
      <c r="I187" s="634"/>
      <c r="J187" s="519">
        <f>SUM(J184:J186)</f>
        <v>0.35</v>
      </c>
      <c r="K187" s="610"/>
    </row>
    <row r="188" spans="1:11" ht="12.75">
      <c r="A188" s="625">
        <v>9</v>
      </c>
      <c r="B188" s="627" t="s">
        <v>374</v>
      </c>
      <c r="C188" s="630" t="s">
        <v>305</v>
      </c>
      <c r="D188" s="627" t="s">
        <v>146</v>
      </c>
      <c r="E188" s="627" t="s">
        <v>348</v>
      </c>
      <c r="F188" s="616">
        <v>5.158</v>
      </c>
      <c r="G188" s="466" t="s">
        <v>162</v>
      </c>
      <c r="H188" s="450" t="s">
        <v>146</v>
      </c>
      <c r="I188" s="450" t="s">
        <v>352</v>
      </c>
      <c r="J188" s="451">
        <v>0.262</v>
      </c>
      <c r="K188" s="609" t="s">
        <v>159</v>
      </c>
    </row>
    <row r="189" spans="1:11" ht="12.75">
      <c r="A189" s="600"/>
      <c r="B189" s="577"/>
      <c r="C189" s="601"/>
      <c r="D189" s="577"/>
      <c r="E189" s="577"/>
      <c r="F189" s="617"/>
      <c r="G189" s="487" t="s">
        <v>182</v>
      </c>
      <c r="H189" s="369" t="s">
        <v>353</v>
      </c>
      <c r="I189" s="369" t="s">
        <v>354</v>
      </c>
      <c r="J189" s="370">
        <v>2.95</v>
      </c>
      <c r="K189" s="610"/>
    </row>
    <row r="190" spans="1:11" ht="12.75">
      <c r="A190" s="600"/>
      <c r="B190" s="577"/>
      <c r="C190" s="601"/>
      <c r="D190" s="574"/>
      <c r="E190" s="574"/>
      <c r="F190" s="597"/>
      <c r="G190" s="484" t="s">
        <v>166</v>
      </c>
      <c r="H190" s="454" t="s">
        <v>354</v>
      </c>
      <c r="I190" s="454" t="s">
        <v>355</v>
      </c>
      <c r="J190" s="455">
        <v>1.55</v>
      </c>
      <c r="K190" s="610"/>
    </row>
    <row r="191" spans="1:11" ht="13.5" thickBot="1">
      <c r="A191" s="626"/>
      <c r="B191" s="628"/>
      <c r="C191" s="456" t="s">
        <v>356</v>
      </c>
      <c r="D191" s="612" t="s">
        <v>34</v>
      </c>
      <c r="E191" s="613"/>
      <c r="F191" s="400">
        <f>SUM(F188:F190)</f>
        <v>5.158</v>
      </c>
      <c r="G191" s="468"/>
      <c r="H191" s="613" t="s">
        <v>34</v>
      </c>
      <c r="I191" s="613"/>
      <c r="J191" s="458">
        <f>SUM(J188:J190)</f>
        <v>4.762</v>
      </c>
      <c r="K191" s="611"/>
    </row>
    <row r="192" spans="1:11" ht="12.75">
      <c r="A192" s="625">
        <v>10</v>
      </c>
      <c r="B192" s="627" t="s">
        <v>384</v>
      </c>
      <c r="C192" s="627" t="s">
        <v>319</v>
      </c>
      <c r="D192" s="350" t="s">
        <v>18</v>
      </c>
      <c r="E192" s="350" t="s">
        <v>579</v>
      </c>
      <c r="F192" s="387">
        <v>3.917</v>
      </c>
      <c r="G192" s="485" t="s">
        <v>166</v>
      </c>
      <c r="H192" s="450" t="s">
        <v>18</v>
      </c>
      <c r="I192" s="450" t="s">
        <v>321</v>
      </c>
      <c r="J192" s="451">
        <v>2.717</v>
      </c>
      <c r="K192" s="382" t="s">
        <v>33</v>
      </c>
    </row>
    <row r="193" spans="1:11" ht="12.75">
      <c r="A193" s="600"/>
      <c r="B193" s="577"/>
      <c r="C193" s="577"/>
      <c r="D193" s="364"/>
      <c r="E193" s="364"/>
      <c r="F193" s="389"/>
      <c r="G193" s="487" t="s">
        <v>173</v>
      </c>
      <c r="H193" s="369" t="s">
        <v>320</v>
      </c>
      <c r="I193" s="369" t="s">
        <v>322</v>
      </c>
      <c r="J193" s="370">
        <v>0.2</v>
      </c>
      <c r="K193" s="368"/>
    </row>
    <row r="194" spans="1:11" ht="12.75">
      <c r="A194" s="600"/>
      <c r="B194" s="577"/>
      <c r="C194" s="577"/>
      <c r="D194" s="517" t="s">
        <v>579</v>
      </c>
      <c r="E194" s="364" t="s">
        <v>580</v>
      </c>
      <c r="F194" s="378">
        <v>1.585</v>
      </c>
      <c r="G194" s="487" t="s">
        <v>172</v>
      </c>
      <c r="H194" s="369" t="s">
        <v>320</v>
      </c>
      <c r="I194" s="488" t="s">
        <v>452</v>
      </c>
      <c r="J194" s="370">
        <v>0.4</v>
      </c>
      <c r="K194" s="368" t="s">
        <v>9</v>
      </c>
    </row>
    <row r="195" spans="1:11" ht="12.75">
      <c r="A195" s="600"/>
      <c r="B195" s="577"/>
      <c r="C195" s="577"/>
      <c r="D195" s="517"/>
      <c r="E195" s="364"/>
      <c r="F195" s="389"/>
      <c r="G195" s="484" t="s">
        <v>171</v>
      </c>
      <c r="H195" s="454" t="s">
        <v>453</v>
      </c>
      <c r="I195" s="491" t="s">
        <v>454</v>
      </c>
      <c r="J195" s="455">
        <v>0.2</v>
      </c>
      <c r="K195" s="368"/>
    </row>
    <row r="196" spans="1:11" ht="13.5" thickBot="1">
      <c r="A196" s="626"/>
      <c r="B196" s="628"/>
      <c r="C196" s="628"/>
      <c r="D196" s="612" t="s">
        <v>34</v>
      </c>
      <c r="E196" s="613"/>
      <c r="F196" s="400">
        <f>SUM(F192:F195)</f>
        <v>5.502</v>
      </c>
      <c r="G196" s="468"/>
      <c r="H196" s="613" t="s">
        <v>34</v>
      </c>
      <c r="I196" s="613"/>
      <c r="J196" s="458">
        <f>SUM(J192:J195)</f>
        <v>3.517</v>
      </c>
      <c r="K196" s="377"/>
    </row>
    <row r="197" spans="1:11" ht="12.75">
      <c r="A197" s="625">
        <v>11</v>
      </c>
      <c r="B197" s="627" t="s">
        <v>385</v>
      </c>
      <c r="C197" s="630" t="s">
        <v>323</v>
      </c>
      <c r="D197" s="627" t="s">
        <v>18</v>
      </c>
      <c r="E197" s="627" t="s">
        <v>240</v>
      </c>
      <c r="F197" s="623">
        <v>9.17</v>
      </c>
      <c r="G197" s="466" t="s">
        <v>298</v>
      </c>
      <c r="H197" s="450" t="s">
        <v>29</v>
      </c>
      <c r="I197" s="450" t="s">
        <v>155</v>
      </c>
      <c r="J197" s="451">
        <v>0.48</v>
      </c>
      <c r="K197" s="382" t="s">
        <v>33</v>
      </c>
    </row>
    <row r="198" spans="1:11" ht="12.75">
      <c r="A198" s="600"/>
      <c r="B198" s="577"/>
      <c r="C198" s="601"/>
      <c r="D198" s="577"/>
      <c r="E198" s="577"/>
      <c r="F198" s="624"/>
      <c r="G198" s="483" t="s">
        <v>154</v>
      </c>
      <c r="H198" s="369" t="s">
        <v>31</v>
      </c>
      <c r="I198" s="369" t="s">
        <v>32</v>
      </c>
      <c r="J198" s="370">
        <v>0.6</v>
      </c>
      <c r="K198" s="368"/>
    </row>
    <row r="199" spans="1:11" ht="12.75">
      <c r="A199" s="600"/>
      <c r="B199" s="577"/>
      <c r="C199" s="601"/>
      <c r="D199" s="364" t="s">
        <v>240</v>
      </c>
      <c r="E199" s="364" t="s">
        <v>30</v>
      </c>
      <c r="F199" s="378">
        <v>0.1</v>
      </c>
      <c r="G199" s="484" t="s">
        <v>152</v>
      </c>
      <c r="H199" s="454" t="s">
        <v>18</v>
      </c>
      <c r="I199" s="491" t="s">
        <v>18</v>
      </c>
      <c r="J199" s="455" t="s">
        <v>18</v>
      </c>
      <c r="K199" s="368" t="s">
        <v>9</v>
      </c>
    </row>
    <row r="200" spans="1:11" ht="13.5" thickBot="1">
      <c r="A200" s="626"/>
      <c r="B200" s="628"/>
      <c r="C200" s="631"/>
      <c r="D200" s="612" t="s">
        <v>34</v>
      </c>
      <c r="E200" s="613"/>
      <c r="F200" s="400">
        <f>SUM(F197:F199)</f>
        <v>9.27</v>
      </c>
      <c r="G200" s="468"/>
      <c r="H200" s="639" t="s">
        <v>34</v>
      </c>
      <c r="I200" s="639"/>
      <c r="J200" s="376">
        <f>SUM(J197:J198)</f>
        <v>1.08</v>
      </c>
      <c r="K200" s="377"/>
    </row>
    <row r="201" spans="1:11" ht="12.75">
      <c r="A201" s="625">
        <v>12</v>
      </c>
      <c r="B201" s="627" t="s">
        <v>386</v>
      </c>
      <c r="C201" s="627" t="s">
        <v>156</v>
      </c>
      <c r="D201" s="627" t="s">
        <v>18</v>
      </c>
      <c r="E201" s="627" t="s">
        <v>157</v>
      </c>
      <c r="F201" s="616">
        <v>8.207</v>
      </c>
      <c r="G201" s="485" t="s">
        <v>158</v>
      </c>
      <c r="H201" s="450" t="s">
        <v>23</v>
      </c>
      <c r="I201" s="450" t="s">
        <v>140</v>
      </c>
      <c r="J201" s="451">
        <v>1.2</v>
      </c>
      <c r="K201" s="609" t="s">
        <v>159</v>
      </c>
    </row>
    <row r="202" spans="1:11" ht="12.75">
      <c r="A202" s="600"/>
      <c r="B202" s="577"/>
      <c r="C202" s="577"/>
      <c r="D202" s="577"/>
      <c r="E202" s="577"/>
      <c r="F202" s="617"/>
      <c r="G202" s="483" t="s">
        <v>154</v>
      </c>
      <c r="H202" s="369" t="s">
        <v>131</v>
      </c>
      <c r="I202" s="369" t="s">
        <v>120</v>
      </c>
      <c r="J202" s="370">
        <v>0.35</v>
      </c>
      <c r="K202" s="610"/>
    </row>
    <row r="203" spans="1:11" ht="12.75">
      <c r="A203" s="600"/>
      <c r="B203" s="577"/>
      <c r="C203" s="577"/>
      <c r="D203" s="577"/>
      <c r="E203" s="577"/>
      <c r="F203" s="617"/>
      <c r="G203" s="467" t="s">
        <v>154</v>
      </c>
      <c r="H203" s="454" t="s">
        <v>215</v>
      </c>
      <c r="I203" s="454" t="s">
        <v>216</v>
      </c>
      <c r="J203" s="455">
        <v>1.84</v>
      </c>
      <c r="K203" s="610"/>
    </row>
    <row r="204" spans="1:11" ht="13.5" thickBot="1">
      <c r="A204" s="626"/>
      <c r="B204" s="628"/>
      <c r="C204" s="628"/>
      <c r="D204" s="612" t="s">
        <v>34</v>
      </c>
      <c r="E204" s="613"/>
      <c r="F204" s="400">
        <f>SUM(F201:F203)</f>
        <v>8.207</v>
      </c>
      <c r="G204" s="468"/>
      <c r="H204" s="613" t="s">
        <v>34</v>
      </c>
      <c r="I204" s="613"/>
      <c r="J204" s="458">
        <f>SUM(J201:J203)</f>
        <v>3.39</v>
      </c>
      <c r="K204" s="611"/>
    </row>
    <row r="205" spans="1:11" ht="12.75">
      <c r="A205" s="625">
        <v>13</v>
      </c>
      <c r="B205" s="630" t="s">
        <v>591</v>
      </c>
      <c r="C205" s="637" t="s">
        <v>160</v>
      </c>
      <c r="D205" s="350" t="s">
        <v>18</v>
      </c>
      <c r="E205" s="350" t="s">
        <v>161</v>
      </c>
      <c r="F205" s="387">
        <v>1.122</v>
      </c>
      <c r="G205" s="520" t="s">
        <v>162</v>
      </c>
      <c r="H205" s="350" t="s">
        <v>29</v>
      </c>
      <c r="I205" s="350" t="s">
        <v>145</v>
      </c>
      <c r="J205" s="521">
        <v>0.4</v>
      </c>
      <c r="K205" s="609" t="s">
        <v>159</v>
      </c>
    </row>
    <row r="206" spans="1:11" ht="13.5" thickBot="1">
      <c r="A206" s="626"/>
      <c r="B206" s="636"/>
      <c r="C206" s="638"/>
      <c r="D206" s="612" t="s">
        <v>34</v>
      </c>
      <c r="E206" s="613"/>
      <c r="F206" s="522">
        <f>SUM(F205)</f>
        <v>1.122</v>
      </c>
      <c r="G206" s="468"/>
      <c r="H206" s="613" t="s">
        <v>34</v>
      </c>
      <c r="I206" s="613"/>
      <c r="J206" s="523">
        <f>SUM(J205)</f>
        <v>0.4</v>
      </c>
      <c r="K206" s="611"/>
    </row>
    <row r="207" spans="1:11" ht="12.75">
      <c r="A207" s="625">
        <v>14</v>
      </c>
      <c r="B207" s="630" t="s">
        <v>440</v>
      </c>
      <c r="C207" s="637" t="s">
        <v>324</v>
      </c>
      <c r="D207" s="350" t="s">
        <v>18</v>
      </c>
      <c r="E207" s="350" t="s">
        <v>163</v>
      </c>
      <c r="F207" s="387">
        <v>2.676</v>
      </c>
      <c r="G207" s="520" t="s">
        <v>154</v>
      </c>
      <c r="H207" s="350" t="s">
        <v>325</v>
      </c>
      <c r="I207" s="350" t="s">
        <v>326</v>
      </c>
      <c r="J207" s="521">
        <v>0.35</v>
      </c>
      <c r="K207" s="609" t="s">
        <v>159</v>
      </c>
    </row>
    <row r="208" spans="1:11" ht="13.5" thickBot="1">
      <c r="A208" s="626"/>
      <c r="B208" s="636"/>
      <c r="C208" s="638"/>
      <c r="D208" s="612" t="s">
        <v>34</v>
      </c>
      <c r="E208" s="613"/>
      <c r="F208" s="400">
        <f>SUM(F207)</f>
        <v>2.676</v>
      </c>
      <c r="G208" s="468"/>
      <c r="H208" s="613" t="s">
        <v>34</v>
      </c>
      <c r="I208" s="613"/>
      <c r="J208" s="458">
        <f>SUM(J207)</f>
        <v>0.35</v>
      </c>
      <c r="K208" s="611"/>
    </row>
    <row r="209" spans="1:11" ht="12.75">
      <c r="A209" s="625">
        <v>15</v>
      </c>
      <c r="B209" s="627" t="s">
        <v>387</v>
      </c>
      <c r="C209" s="627" t="s">
        <v>337</v>
      </c>
      <c r="D209" s="627" t="s">
        <v>18</v>
      </c>
      <c r="E209" s="627" t="s">
        <v>209</v>
      </c>
      <c r="F209" s="616">
        <v>4.243</v>
      </c>
      <c r="G209" s="485" t="s">
        <v>300</v>
      </c>
      <c r="H209" s="450" t="s">
        <v>18</v>
      </c>
      <c r="I209" s="450" t="s">
        <v>190</v>
      </c>
      <c r="J209" s="451">
        <v>0.1</v>
      </c>
      <c r="K209" s="609" t="s">
        <v>45</v>
      </c>
    </row>
    <row r="210" spans="1:11" ht="12.75">
      <c r="A210" s="600"/>
      <c r="B210" s="577"/>
      <c r="C210" s="577"/>
      <c r="D210" s="577"/>
      <c r="E210" s="577"/>
      <c r="F210" s="617"/>
      <c r="G210" s="487" t="s">
        <v>210</v>
      </c>
      <c r="H210" s="369" t="s">
        <v>128</v>
      </c>
      <c r="I210" s="369" t="s">
        <v>147</v>
      </c>
      <c r="J210" s="370">
        <v>0.15</v>
      </c>
      <c r="K210" s="610"/>
    </row>
    <row r="211" spans="1:11" ht="12.75">
      <c r="A211" s="600"/>
      <c r="B211" s="577"/>
      <c r="C211" s="577"/>
      <c r="D211" s="577"/>
      <c r="E211" s="577"/>
      <c r="F211" s="617"/>
      <c r="G211" s="487" t="s">
        <v>210</v>
      </c>
      <c r="H211" s="369" t="s">
        <v>131</v>
      </c>
      <c r="I211" s="369" t="s">
        <v>132</v>
      </c>
      <c r="J211" s="370">
        <v>0.05</v>
      </c>
      <c r="K211" s="610"/>
    </row>
    <row r="212" spans="1:11" ht="12.75">
      <c r="A212" s="600"/>
      <c r="B212" s="577"/>
      <c r="C212" s="577"/>
      <c r="D212" s="577"/>
      <c r="E212" s="577"/>
      <c r="F212" s="617"/>
      <c r="G212" s="487" t="s">
        <v>211</v>
      </c>
      <c r="H212" s="369" t="s">
        <v>84</v>
      </c>
      <c r="I212" s="369" t="s">
        <v>208</v>
      </c>
      <c r="J212" s="370">
        <v>0.1</v>
      </c>
      <c r="K212" s="610"/>
    </row>
    <row r="213" spans="1:11" ht="12.75">
      <c r="A213" s="600"/>
      <c r="B213" s="577"/>
      <c r="C213" s="577"/>
      <c r="D213" s="577"/>
      <c r="E213" s="577"/>
      <c r="F213" s="617"/>
      <c r="G213" s="487" t="s">
        <v>102</v>
      </c>
      <c r="H213" s="369" t="s">
        <v>205</v>
      </c>
      <c r="I213" s="369" t="s">
        <v>212</v>
      </c>
      <c r="J213" s="370">
        <v>0.12</v>
      </c>
      <c r="K213" s="610"/>
    </row>
    <row r="214" spans="1:11" ht="12.75">
      <c r="A214" s="600"/>
      <c r="B214" s="577"/>
      <c r="C214" s="577"/>
      <c r="D214" s="577"/>
      <c r="E214" s="577"/>
      <c r="F214" s="617"/>
      <c r="G214" s="484" t="s">
        <v>300</v>
      </c>
      <c r="H214" s="454" t="s">
        <v>213</v>
      </c>
      <c r="I214" s="454" t="s">
        <v>209</v>
      </c>
      <c r="J214" s="455">
        <v>0.1</v>
      </c>
      <c r="K214" s="610"/>
    </row>
    <row r="215" spans="1:11" ht="13.5" thickBot="1">
      <c r="A215" s="600"/>
      <c r="B215" s="577"/>
      <c r="C215" s="577"/>
      <c r="D215" s="633" t="s">
        <v>34</v>
      </c>
      <c r="E215" s="634"/>
      <c r="F215" s="507">
        <f>SUM(F209:F214)</f>
        <v>4.243</v>
      </c>
      <c r="G215" s="508"/>
      <c r="H215" s="634" t="s">
        <v>34</v>
      </c>
      <c r="I215" s="634"/>
      <c r="J215" s="509">
        <f>SUM(J209:J214)</f>
        <v>0.62</v>
      </c>
      <c r="K215" s="610"/>
    </row>
    <row r="216" spans="1:11" ht="12.75">
      <c r="A216" s="625">
        <v>16</v>
      </c>
      <c r="B216" s="627" t="s">
        <v>401</v>
      </c>
      <c r="C216" s="627" t="s">
        <v>437</v>
      </c>
      <c r="D216" s="627" t="s">
        <v>438</v>
      </c>
      <c r="E216" s="627" t="s">
        <v>230</v>
      </c>
      <c r="F216" s="623">
        <v>1</v>
      </c>
      <c r="G216" s="635" t="s">
        <v>152</v>
      </c>
      <c r="H216" s="627" t="s">
        <v>18</v>
      </c>
      <c r="I216" s="627" t="s">
        <v>18</v>
      </c>
      <c r="J216" s="632" t="s">
        <v>18</v>
      </c>
      <c r="K216" s="609" t="s">
        <v>87</v>
      </c>
    </row>
    <row r="217" spans="1:11" ht="12.75">
      <c r="A217" s="600"/>
      <c r="B217" s="577"/>
      <c r="C217" s="577"/>
      <c r="D217" s="577"/>
      <c r="E217" s="577"/>
      <c r="F217" s="624"/>
      <c r="G217" s="581"/>
      <c r="H217" s="574"/>
      <c r="I217" s="574"/>
      <c r="J217" s="584"/>
      <c r="K217" s="610"/>
    </row>
    <row r="218" spans="1:11" ht="13.5" thickBot="1">
      <c r="A218" s="626"/>
      <c r="B218" s="628"/>
      <c r="C218" s="628"/>
      <c r="D218" s="612" t="s">
        <v>34</v>
      </c>
      <c r="E218" s="613"/>
      <c r="F218" s="400">
        <f>SUM(F216:F217)</f>
        <v>1</v>
      </c>
      <c r="G218" s="468"/>
      <c r="H218" s="613" t="s">
        <v>34</v>
      </c>
      <c r="I218" s="613"/>
      <c r="J218" s="458">
        <f>SUM(J216:J217)</f>
        <v>0</v>
      </c>
      <c r="K218" s="611"/>
    </row>
    <row r="219" spans="1:11" ht="22.5">
      <c r="A219" s="625">
        <v>17</v>
      </c>
      <c r="B219" s="627" t="s">
        <v>388</v>
      </c>
      <c r="C219" s="403" t="s">
        <v>246</v>
      </c>
      <c r="D219" s="350" t="s">
        <v>18</v>
      </c>
      <c r="E219" s="350" t="s">
        <v>214</v>
      </c>
      <c r="F219" s="429">
        <v>3.323</v>
      </c>
      <c r="G219" s="520" t="s">
        <v>152</v>
      </c>
      <c r="H219" s="511" t="s">
        <v>18</v>
      </c>
      <c r="I219" s="511" t="s">
        <v>18</v>
      </c>
      <c r="J219" s="512">
        <v>0</v>
      </c>
      <c r="K219" s="609" t="s">
        <v>117</v>
      </c>
    </row>
    <row r="220" spans="1:11" ht="13.5" thickBot="1">
      <c r="A220" s="626"/>
      <c r="B220" s="628"/>
      <c r="C220" s="404" t="s">
        <v>357</v>
      </c>
      <c r="D220" s="612" t="s">
        <v>34</v>
      </c>
      <c r="E220" s="613"/>
      <c r="F220" s="400">
        <v>3.323</v>
      </c>
      <c r="G220" s="468"/>
      <c r="H220" s="629" t="s">
        <v>34</v>
      </c>
      <c r="I220" s="629"/>
      <c r="J220" s="524">
        <v>0</v>
      </c>
      <c r="K220" s="611"/>
    </row>
    <row r="221" spans="1:11" ht="12.75">
      <c r="A221" s="625">
        <v>18</v>
      </c>
      <c r="B221" s="627" t="s">
        <v>397</v>
      </c>
      <c r="C221" s="630" t="s">
        <v>456</v>
      </c>
      <c r="D221" s="627" t="s">
        <v>18</v>
      </c>
      <c r="E221" s="627" t="s">
        <v>457</v>
      </c>
      <c r="F221" s="623">
        <v>2.569</v>
      </c>
      <c r="G221" s="485" t="s">
        <v>167</v>
      </c>
      <c r="H221" s="525" t="s">
        <v>51</v>
      </c>
      <c r="I221" s="450" t="s">
        <v>133</v>
      </c>
      <c r="J221" s="451">
        <v>0.1</v>
      </c>
      <c r="K221" s="609" t="s">
        <v>9</v>
      </c>
    </row>
    <row r="222" spans="1:11" ht="12.75">
      <c r="A222" s="600"/>
      <c r="B222" s="577"/>
      <c r="C222" s="601"/>
      <c r="D222" s="577"/>
      <c r="E222" s="577"/>
      <c r="F222" s="624"/>
      <c r="G222" s="484" t="s">
        <v>178</v>
      </c>
      <c r="H222" s="526" t="s">
        <v>55</v>
      </c>
      <c r="I222" s="454" t="s">
        <v>457</v>
      </c>
      <c r="J222" s="455">
        <v>0.269</v>
      </c>
      <c r="K222" s="610"/>
    </row>
    <row r="223" spans="1:11" ht="13.5" thickBot="1">
      <c r="A223" s="626"/>
      <c r="B223" s="628"/>
      <c r="C223" s="631"/>
      <c r="D223" s="612" t="s">
        <v>34</v>
      </c>
      <c r="E223" s="613"/>
      <c r="F223" s="522">
        <v>2.569</v>
      </c>
      <c r="G223" s="513"/>
      <c r="H223" s="613" t="s">
        <v>34</v>
      </c>
      <c r="I223" s="613"/>
      <c r="J223" s="523">
        <v>0.369</v>
      </c>
      <c r="K223" s="611"/>
    </row>
    <row r="224" spans="1:11" ht="12.75">
      <c r="A224" s="625">
        <v>19</v>
      </c>
      <c r="B224" s="627" t="s">
        <v>389</v>
      </c>
      <c r="C224" s="627" t="s">
        <v>336</v>
      </c>
      <c r="D224" s="627" t="s">
        <v>18</v>
      </c>
      <c r="E224" s="627" t="s">
        <v>19</v>
      </c>
      <c r="F224" s="616">
        <v>3.622</v>
      </c>
      <c r="G224" s="466" t="s">
        <v>299</v>
      </c>
      <c r="H224" s="450" t="s">
        <v>18</v>
      </c>
      <c r="I224" s="450" t="s">
        <v>23</v>
      </c>
      <c r="J224" s="451">
        <v>0.15</v>
      </c>
      <c r="K224" s="609" t="s">
        <v>28</v>
      </c>
    </row>
    <row r="225" spans="1:11" ht="12.75">
      <c r="A225" s="600"/>
      <c r="B225" s="577"/>
      <c r="C225" s="577"/>
      <c r="D225" s="577"/>
      <c r="E225" s="577"/>
      <c r="F225" s="617"/>
      <c r="G225" s="483" t="s">
        <v>153</v>
      </c>
      <c r="H225" s="369" t="s">
        <v>24</v>
      </c>
      <c r="I225" s="369" t="s">
        <v>25</v>
      </c>
      <c r="J225" s="370">
        <v>0.2</v>
      </c>
      <c r="K225" s="610"/>
    </row>
    <row r="226" spans="1:11" ht="12.75">
      <c r="A226" s="600"/>
      <c r="B226" s="577"/>
      <c r="C226" s="577"/>
      <c r="D226" s="577"/>
      <c r="E226" s="577"/>
      <c r="F226" s="617"/>
      <c r="G226" s="467" t="s">
        <v>153</v>
      </c>
      <c r="H226" s="454" t="s">
        <v>26</v>
      </c>
      <c r="I226" s="454" t="s">
        <v>27</v>
      </c>
      <c r="J226" s="455">
        <v>0.35</v>
      </c>
      <c r="K226" s="610"/>
    </row>
    <row r="227" spans="1:11" ht="13.5" thickBot="1">
      <c r="A227" s="626"/>
      <c r="B227" s="628"/>
      <c r="C227" s="628"/>
      <c r="D227" s="612" t="s">
        <v>34</v>
      </c>
      <c r="E227" s="613"/>
      <c r="F227" s="400">
        <v>3.622</v>
      </c>
      <c r="G227" s="527"/>
      <c r="H227" s="613" t="s">
        <v>34</v>
      </c>
      <c r="I227" s="613"/>
      <c r="J227" s="458">
        <v>0.7</v>
      </c>
      <c r="K227" s="611"/>
    </row>
    <row r="228" spans="1:11" ht="13.5" thickBot="1">
      <c r="A228" s="528"/>
      <c r="B228" s="529"/>
      <c r="C228" s="614" t="s">
        <v>592</v>
      </c>
      <c r="D228" s="614"/>
      <c r="E228" s="614"/>
      <c r="F228" s="433">
        <f>SUM(F151,F156,F164,F166,F170,F175,F183,F187,F191,F196,F200,F204,F206,F208,F215,F218,F220,F223,F227)</f>
        <v>75.242</v>
      </c>
      <c r="G228" s="615" t="s">
        <v>592</v>
      </c>
      <c r="H228" s="614"/>
      <c r="I228" s="614"/>
      <c r="J228" s="434">
        <f>SUM(J151,J156,J164,J166,J170,J175,J183,J187,J191,J196,J200,J204,J206,J208,J215,J218,J220,J223,J227)</f>
        <v>26.488</v>
      </c>
      <c r="K228" s="530"/>
    </row>
    <row r="229" spans="1:11" ht="14.25" thickBot="1" thickTop="1">
      <c r="A229" s="497"/>
      <c r="B229" s="498"/>
      <c r="C229" s="498"/>
      <c r="D229" s="498"/>
      <c r="E229" s="498"/>
      <c r="F229" s="498"/>
      <c r="G229" s="498"/>
      <c r="H229" s="498"/>
      <c r="I229" s="498"/>
      <c r="J229" s="498"/>
      <c r="K229" s="499"/>
    </row>
    <row r="230" spans="1:11" ht="14.25" thickBot="1" thickTop="1">
      <c r="A230" s="618" t="s">
        <v>605</v>
      </c>
      <c r="B230" s="619"/>
      <c r="C230" s="619"/>
      <c r="D230" s="619"/>
      <c r="E230" s="619"/>
      <c r="F230" s="619"/>
      <c r="G230" s="619"/>
      <c r="H230" s="619"/>
      <c r="I230" s="619"/>
      <c r="J230" s="619"/>
      <c r="K230" s="620"/>
    </row>
    <row r="231" spans="1:11" ht="13.5" thickTop="1">
      <c r="A231" s="621" t="s">
        <v>0</v>
      </c>
      <c r="B231" s="444" t="s">
        <v>1</v>
      </c>
      <c r="C231" s="604" t="s">
        <v>2</v>
      </c>
      <c r="D231" s="606" t="s">
        <v>3</v>
      </c>
      <c r="E231" s="606"/>
      <c r="F231" s="442" t="s">
        <v>36</v>
      </c>
      <c r="G231" s="500" t="s">
        <v>5</v>
      </c>
      <c r="H231" s="606" t="s">
        <v>3</v>
      </c>
      <c r="I231" s="606"/>
      <c r="J231" s="444" t="s">
        <v>20</v>
      </c>
      <c r="K231" s="607" t="s">
        <v>248</v>
      </c>
    </row>
    <row r="232" spans="1:11" ht="13.5" thickBot="1">
      <c r="A232" s="622"/>
      <c r="B232" s="501" t="s">
        <v>4</v>
      </c>
      <c r="C232" s="605"/>
      <c r="D232" s="446" t="s">
        <v>10</v>
      </c>
      <c r="E232" s="446" t="s">
        <v>11</v>
      </c>
      <c r="F232" s="502" t="s">
        <v>22</v>
      </c>
      <c r="G232" s="531" t="s">
        <v>6</v>
      </c>
      <c r="H232" s="446" t="s">
        <v>10</v>
      </c>
      <c r="I232" s="446" t="s">
        <v>11</v>
      </c>
      <c r="J232" s="501" t="s">
        <v>21</v>
      </c>
      <c r="K232" s="608"/>
    </row>
    <row r="233" spans="1:11" ht="13.5" thickBot="1">
      <c r="A233" s="344">
        <v>1</v>
      </c>
      <c r="B233" s="345">
        <v>2</v>
      </c>
      <c r="C233" s="346">
        <v>3</v>
      </c>
      <c r="D233" s="346">
        <v>4</v>
      </c>
      <c r="E233" s="346">
        <v>5</v>
      </c>
      <c r="F233" s="347">
        <v>6</v>
      </c>
      <c r="G233" s="348">
        <v>7</v>
      </c>
      <c r="H233" s="346">
        <v>8</v>
      </c>
      <c r="I233" s="346">
        <v>9</v>
      </c>
      <c r="J233" s="346">
        <v>10</v>
      </c>
      <c r="K233" s="349">
        <v>11</v>
      </c>
    </row>
    <row r="234" spans="1:11" ht="12.75">
      <c r="A234" s="532">
        <v>1</v>
      </c>
      <c r="B234" s="533" t="s">
        <v>593</v>
      </c>
      <c r="C234" s="511" t="s">
        <v>218</v>
      </c>
      <c r="D234" s="511" t="s">
        <v>219</v>
      </c>
      <c r="E234" s="511" t="s">
        <v>220</v>
      </c>
      <c r="F234" s="534">
        <v>3.832</v>
      </c>
      <c r="G234" s="535" t="s">
        <v>152</v>
      </c>
      <c r="H234" s="398"/>
      <c r="I234" s="398"/>
      <c r="J234" s="512">
        <v>0</v>
      </c>
      <c r="K234" s="536" t="s">
        <v>74</v>
      </c>
    </row>
    <row r="235" spans="1:11" ht="12.75">
      <c r="A235" s="537">
        <v>2</v>
      </c>
      <c r="B235" s="538" t="s">
        <v>594</v>
      </c>
      <c r="C235" s="539" t="s">
        <v>221</v>
      </c>
      <c r="D235" s="539" t="s">
        <v>18</v>
      </c>
      <c r="E235" s="539" t="s">
        <v>222</v>
      </c>
      <c r="F235" s="540">
        <v>2.996</v>
      </c>
      <c r="G235" s="541" t="s">
        <v>152</v>
      </c>
      <c r="H235" s="542"/>
      <c r="I235" s="542"/>
      <c r="J235" s="543">
        <v>0</v>
      </c>
      <c r="K235" s="544" t="s">
        <v>74</v>
      </c>
    </row>
    <row r="236" spans="1:11" ht="12.75">
      <c r="A236" s="537">
        <v>3</v>
      </c>
      <c r="B236" s="538" t="s">
        <v>595</v>
      </c>
      <c r="C236" s="539" t="s">
        <v>224</v>
      </c>
      <c r="D236" s="539" t="s">
        <v>18</v>
      </c>
      <c r="E236" s="539" t="s">
        <v>225</v>
      </c>
      <c r="F236" s="540">
        <v>1.839</v>
      </c>
      <c r="G236" s="541" t="s">
        <v>152</v>
      </c>
      <c r="H236" s="542"/>
      <c r="I236" s="542"/>
      <c r="J236" s="543">
        <v>0</v>
      </c>
      <c r="K236" s="544" t="s">
        <v>74</v>
      </c>
    </row>
    <row r="237" spans="1:11" ht="12.75">
      <c r="A237" s="585">
        <v>4</v>
      </c>
      <c r="B237" s="586" t="s">
        <v>596</v>
      </c>
      <c r="C237" s="360" t="s">
        <v>338</v>
      </c>
      <c r="D237" s="587" t="s">
        <v>18</v>
      </c>
      <c r="E237" s="587" t="s">
        <v>244</v>
      </c>
      <c r="F237" s="603">
        <v>2.445</v>
      </c>
      <c r="G237" s="572" t="s">
        <v>152</v>
      </c>
      <c r="H237" s="582"/>
      <c r="I237" s="582"/>
      <c r="J237" s="575">
        <v>0</v>
      </c>
      <c r="K237" s="567" t="s">
        <v>74</v>
      </c>
    </row>
    <row r="238" spans="1:11" ht="12.75">
      <c r="A238" s="585"/>
      <c r="B238" s="602"/>
      <c r="C238" s="545" t="s">
        <v>358</v>
      </c>
      <c r="D238" s="587"/>
      <c r="E238" s="587"/>
      <c r="F238" s="603"/>
      <c r="G238" s="572"/>
      <c r="H238" s="583"/>
      <c r="I238" s="583"/>
      <c r="J238" s="575"/>
      <c r="K238" s="567"/>
    </row>
    <row r="239" spans="1:11" ht="12.75">
      <c r="A239" s="588">
        <v>5</v>
      </c>
      <c r="B239" s="590" t="s">
        <v>597</v>
      </c>
      <c r="C239" s="590" t="s">
        <v>226</v>
      </c>
      <c r="D239" s="539" t="s">
        <v>547</v>
      </c>
      <c r="E239" s="539" t="s">
        <v>548</v>
      </c>
      <c r="F239" s="540">
        <v>2.686</v>
      </c>
      <c r="G239" s="541" t="s">
        <v>152</v>
      </c>
      <c r="H239" s="542"/>
      <c r="I239" s="542"/>
      <c r="J239" s="543">
        <v>0</v>
      </c>
      <c r="K239" s="544" t="s">
        <v>9</v>
      </c>
    </row>
    <row r="240" spans="1:11" ht="12.75">
      <c r="A240" s="600"/>
      <c r="B240" s="601"/>
      <c r="C240" s="601"/>
      <c r="D240" s="573" t="s">
        <v>548</v>
      </c>
      <c r="E240" s="573" t="s">
        <v>577</v>
      </c>
      <c r="F240" s="596">
        <v>4.219</v>
      </c>
      <c r="G240" s="580" t="s">
        <v>152</v>
      </c>
      <c r="H240" s="582"/>
      <c r="I240" s="582"/>
      <c r="J240" s="578">
        <v>0</v>
      </c>
      <c r="K240" s="592" t="s">
        <v>444</v>
      </c>
    </row>
    <row r="241" spans="1:11" ht="12.75">
      <c r="A241" s="589"/>
      <c r="B241" s="591"/>
      <c r="C241" s="591"/>
      <c r="D241" s="574"/>
      <c r="E241" s="574"/>
      <c r="F241" s="597"/>
      <c r="G241" s="581"/>
      <c r="H241" s="583"/>
      <c r="I241" s="583"/>
      <c r="J241" s="584"/>
      <c r="K241" s="593"/>
    </row>
    <row r="242" spans="1:11" ht="12.75">
      <c r="A242" s="537">
        <v>6</v>
      </c>
      <c r="B242" s="538" t="s">
        <v>598</v>
      </c>
      <c r="C242" s="539" t="s">
        <v>339</v>
      </c>
      <c r="D242" s="539" t="s">
        <v>422</v>
      </c>
      <c r="E242" s="539" t="s">
        <v>227</v>
      </c>
      <c r="F242" s="540">
        <v>2.145</v>
      </c>
      <c r="G242" s="541" t="s">
        <v>152</v>
      </c>
      <c r="H242" s="542"/>
      <c r="I242" s="542"/>
      <c r="J242" s="543">
        <v>0</v>
      </c>
      <c r="K242" s="544" t="s">
        <v>33</v>
      </c>
    </row>
    <row r="243" spans="1:11" ht="12.75">
      <c r="A243" s="588">
        <v>7</v>
      </c>
      <c r="B243" s="590" t="s">
        <v>385</v>
      </c>
      <c r="C243" s="590" t="s">
        <v>455</v>
      </c>
      <c r="D243" s="573" t="s">
        <v>30</v>
      </c>
      <c r="E243" s="573" t="s">
        <v>228</v>
      </c>
      <c r="F243" s="596">
        <v>7.654</v>
      </c>
      <c r="G243" s="580" t="s">
        <v>152</v>
      </c>
      <c r="H243" s="582"/>
      <c r="I243" s="582"/>
      <c r="J243" s="578">
        <v>0</v>
      </c>
      <c r="K243" s="598" t="s">
        <v>9</v>
      </c>
    </row>
    <row r="244" spans="1:11" ht="12.75">
      <c r="A244" s="589"/>
      <c r="B244" s="591"/>
      <c r="C244" s="591"/>
      <c r="D244" s="574"/>
      <c r="E244" s="574"/>
      <c r="F244" s="597"/>
      <c r="G244" s="581"/>
      <c r="H244" s="583"/>
      <c r="I244" s="583"/>
      <c r="J244" s="584"/>
      <c r="K244" s="599"/>
    </row>
    <row r="245" spans="1:11" ht="12.75">
      <c r="A245" s="588">
        <v>8</v>
      </c>
      <c r="B245" s="590" t="s">
        <v>599</v>
      </c>
      <c r="C245" s="573" t="s">
        <v>340</v>
      </c>
      <c r="D245" s="573" t="s">
        <v>18</v>
      </c>
      <c r="E245" s="573" t="s">
        <v>229</v>
      </c>
      <c r="F245" s="594">
        <v>1.43</v>
      </c>
      <c r="G245" s="580" t="s">
        <v>152</v>
      </c>
      <c r="H245" s="582"/>
      <c r="I245" s="582"/>
      <c r="J245" s="578">
        <v>0</v>
      </c>
      <c r="K245" s="592" t="s">
        <v>445</v>
      </c>
    </row>
    <row r="246" spans="1:11" ht="12.75">
      <c r="A246" s="589"/>
      <c r="B246" s="591"/>
      <c r="C246" s="574"/>
      <c r="D246" s="574"/>
      <c r="E246" s="574"/>
      <c r="F246" s="595"/>
      <c r="G246" s="581"/>
      <c r="H246" s="583"/>
      <c r="I246" s="583"/>
      <c r="J246" s="584"/>
      <c r="K246" s="593"/>
    </row>
    <row r="247" spans="1:11" ht="12.75">
      <c r="A247" s="537">
        <v>9</v>
      </c>
      <c r="B247" s="538" t="s">
        <v>441</v>
      </c>
      <c r="C247" s="539" t="s">
        <v>437</v>
      </c>
      <c r="D247" s="539" t="s">
        <v>18</v>
      </c>
      <c r="E247" s="539" t="s">
        <v>438</v>
      </c>
      <c r="F247" s="547">
        <v>0.885</v>
      </c>
      <c r="G247" s="541" t="s">
        <v>152</v>
      </c>
      <c r="H247" s="542"/>
      <c r="I247" s="542"/>
      <c r="J247" s="543">
        <v>0</v>
      </c>
      <c r="K247" s="544" t="s">
        <v>87</v>
      </c>
    </row>
    <row r="248" spans="1:11" ht="12.75">
      <c r="A248" s="537">
        <v>10</v>
      </c>
      <c r="B248" s="538" t="s">
        <v>600</v>
      </c>
      <c r="C248" s="539" t="s">
        <v>341</v>
      </c>
      <c r="D248" s="539" t="s">
        <v>18</v>
      </c>
      <c r="E248" s="539" t="s">
        <v>233</v>
      </c>
      <c r="F248" s="547">
        <v>4.945</v>
      </c>
      <c r="G248" s="541" t="s">
        <v>152</v>
      </c>
      <c r="H248" s="542"/>
      <c r="I248" s="542"/>
      <c r="J248" s="543">
        <v>0</v>
      </c>
      <c r="K248" s="544" t="s">
        <v>117</v>
      </c>
    </row>
    <row r="249" spans="1:11" ht="12.75">
      <c r="A249" s="585">
        <v>11</v>
      </c>
      <c r="B249" s="586" t="s">
        <v>601</v>
      </c>
      <c r="C249" s="360" t="s">
        <v>247</v>
      </c>
      <c r="D249" s="587" t="s">
        <v>214</v>
      </c>
      <c r="E249" s="587" t="s">
        <v>232</v>
      </c>
      <c r="F249" s="576">
        <v>1</v>
      </c>
      <c r="G249" s="572" t="s">
        <v>152</v>
      </c>
      <c r="H249" s="573"/>
      <c r="I249" s="573"/>
      <c r="J249" s="575">
        <v>0</v>
      </c>
      <c r="K249" s="567" t="s">
        <v>578</v>
      </c>
    </row>
    <row r="250" spans="1:11" ht="12.75">
      <c r="A250" s="585"/>
      <c r="B250" s="586"/>
      <c r="C250" s="545" t="s">
        <v>303</v>
      </c>
      <c r="D250" s="587"/>
      <c r="E250" s="587"/>
      <c r="F250" s="576"/>
      <c r="G250" s="572"/>
      <c r="H250" s="574"/>
      <c r="I250" s="574"/>
      <c r="J250" s="575"/>
      <c r="K250" s="567"/>
    </row>
    <row r="251" spans="1:11" ht="12.75">
      <c r="A251" s="359">
        <v>12</v>
      </c>
      <c r="B251" s="546" t="s">
        <v>402</v>
      </c>
      <c r="C251" s="548" t="s">
        <v>583</v>
      </c>
      <c r="D251" s="360"/>
      <c r="E251" s="360"/>
      <c r="F251" s="576">
        <v>5.532</v>
      </c>
      <c r="G251" s="572" t="s">
        <v>152</v>
      </c>
      <c r="H251" s="573"/>
      <c r="I251" s="573"/>
      <c r="J251" s="578">
        <v>0</v>
      </c>
      <c r="K251" s="567" t="s">
        <v>87</v>
      </c>
    </row>
    <row r="252" spans="1:11" ht="12.75">
      <c r="A252" s="359">
        <v>14</v>
      </c>
      <c r="B252" s="546" t="s">
        <v>403</v>
      </c>
      <c r="C252" s="548" t="s">
        <v>231</v>
      </c>
      <c r="D252" s="360"/>
      <c r="E252" s="360"/>
      <c r="F252" s="576"/>
      <c r="G252" s="572"/>
      <c r="H252" s="577"/>
      <c r="I252" s="577"/>
      <c r="J252" s="579"/>
      <c r="K252" s="567"/>
    </row>
    <row r="253" spans="1:11" ht="12.75">
      <c r="A253" s="537">
        <v>15</v>
      </c>
      <c r="B253" s="538" t="s">
        <v>602</v>
      </c>
      <c r="C253" s="539" t="s">
        <v>234</v>
      </c>
      <c r="D253" s="539" t="s">
        <v>18</v>
      </c>
      <c r="E253" s="539" t="s">
        <v>181</v>
      </c>
      <c r="F253" s="547">
        <v>2.7</v>
      </c>
      <c r="G253" s="541" t="s">
        <v>152</v>
      </c>
      <c r="H253" s="542"/>
      <c r="I253" s="542"/>
      <c r="J253" s="543">
        <v>0</v>
      </c>
      <c r="K253" s="544" t="s">
        <v>117</v>
      </c>
    </row>
    <row r="254" spans="1:11" ht="12.75">
      <c r="A254" s="537">
        <v>16</v>
      </c>
      <c r="B254" s="538" t="s">
        <v>442</v>
      </c>
      <c r="C254" s="539" t="s">
        <v>342</v>
      </c>
      <c r="D254" s="539" t="s">
        <v>18</v>
      </c>
      <c r="E254" s="539" t="s">
        <v>185</v>
      </c>
      <c r="F254" s="547">
        <v>2.5</v>
      </c>
      <c r="G254" s="541" t="s">
        <v>152</v>
      </c>
      <c r="H254" s="542"/>
      <c r="I254" s="542"/>
      <c r="J254" s="543">
        <v>0</v>
      </c>
      <c r="K254" s="544" t="s">
        <v>9</v>
      </c>
    </row>
    <row r="255" spans="1:11" ht="13.5" thickBot="1">
      <c r="A255" s="549">
        <v>17</v>
      </c>
      <c r="B255" s="550" t="s">
        <v>442</v>
      </c>
      <c r="C255" s="551" t="s">
        <v>342</v>
      </c>
      <c r="D255" s="551" t="s">
        <v>185</v>
      </c>
      <c r="E255" s="551" t="s">
        <v>235</v>
      </c>
      <c r="F255" s="552">
        <v>2.356</v>
      </c>
      <c r="G255" s="553" t="s">
        <v>152</v>
      </c>
      <c r="H255" s="554"/>
      <c r="I255" s="554"/>
      <c r="J255" s="555">
        <v>0</v>
      </c>
      <c r="K255" s="556" t="s">
        <v>117</v>
      </c>
    </row>
    <row r="256" spans="1:11" ht="14.25" thickBot="1" thickTop="1">
      <c r="A256" s="557"/>
      <c r="B256" s="558"/>
      <c r="C256" s="558"/>
      <c r="D256" s="568" t="s">
        <v>236</v>
      </c>
      <c r="E256" s="568"/>
      <c r="F256" s="559">
        <f>SUM(F234:F255)</f>
        <v>49.164</v>
      </c>
      <c r="G256" s="569" t="s">
        <v>237</v>
      </c>
      <c r="H256" s="568"/>
      <c r="I256" s="570"/>
      <c r="J256" s="560">
        <f>SUM(J234:J255)</f>
        <v>0</v>
      </c>
      <c r="K256" s="561"/>
    </row>
    <row r="257" spans="1:11" ht="17.25" thickBot="1" thickTop="1">
      <c r="A257" s="562"/>
      <c r="B257" s="563"/>
      <c r="C257" s="571" t="s">
        <v>238</v>
      </c>
      <c r="D257" s="571"/>
      <c r="E257" s="571"/>
      <c r="F257" s="564" t="e">
        <f>SUM(F256,F228,F142,F90)</f>
        <v>#REF!</v>
      </c>
      <c r="G257" s="571" t="s">
        <v>242</v>
      </c>
      <c r="H257" s="571"/>
      <c r="I257" s="571"/>
      <c r="J257" s="565" t="e">
        <f>SUM(J256,J228,J142,J90)</f>
        <v>#REF!</v>
      </c>
      <c r="K257" s="566"/>
    </row>
    <row r="258" ht="13.5" thickTop="1"/>
  </sheetData>
  <sheetProtection/>
  <mergeCells count="425">
    <mergeCell ref="A84:A85"/>
    <mergeCell ref="B84:B85"/>
    <mergeCell ref="C84:C85"/>
    <mergeCell ref="A8:A9"/>
    <mergeCell ref="B8:B9"/>
    <mergeCell ref="C8:C9"/>
    <mergeCell ref="A58:A64"/>
    <mergeCell ref="B58:B64"/>
    <mergeCell ref="C58:C64"/>
    <mergeCell ref="C41:C42"/>
    <mergeCell ref="K65:K68"/>
    <mergeCell ref="A69:A81"/>
    <mergeCell ref="B69:B81"/>
    <mergeCell ref="C69:C81"/>
    <mergeCell ref="A82:A83"/>
    <mergeCell ref="B82:B83"/>
    <mergeCell ref="C82:C83"/>
    <mergeCell ref="D81:E81"/>
    <mergeCell ref="H81:I81"/>
    <mergeCell ref="K82:K83"/>
    <mergeCell ref="B46:B57"/>
    <mergeCell ref="C46:C56"/>
    <mergeCell ref="D46:D56"/>
    <mergeCell ref="E46:E56"/>
    <mergeCell ref="F46:F56"/>
    <mergeCell ref="D57:E57"/>
    <mergeCell ref="D45:E45"/>
    <mergeCell ref="H45:I45"/>
    <mergeCell ref="D58:D63"/>
    <mergeCell ref="E58:E63"/>
    <mergeCell ref="F58:F63"/>
    <mergeCell ref="K41:K42"/>
    <mergeCell ref="D42:E42"/>
    <mergeCell ref="H42:I42"/>
    <mergeCell ref="D43:D44"/>
    <mergeCell ref="K35:K38"/>
    <mergeCell ref="D10:D25"/>
    <mergeCell ref="E10:E25"/>
    <mergeCell ref="K46:K57"/>
    <mergeCell ref="C27:C34"/>
    <mergeCell ref="D27:D33"/>
    <mergeCell ref="E27:E33"/>
    <mergeCell ref="F27:F33"/>
    <mergeCell ref="K10:K26"/>
    <mergeCell ref="A35:A38"/>
    <mergeCell ref="B35:B38"/>
    <mergeCell ref="C35:C37"/>
    <mergeCell ref="D35:D37"/>
    <mergeCell ref="E35:E37"/>
    <mergeCell ref="D4:E4"/>
    <mergeCell ref="H4:I4"/>
    <mergeCell ref="A7:K7"/>
    <mergeCell ref="K8:K9"/>
    <mergeCell ref="D9:E9"/>
    <mergeCell ref="H9:I9"/>
    <mergeCell ref="H22:H23"/>
    <mergeCell ref="I22:I23"/>
    <mergeCell ref="A10:A26"/>
    <mergeCell ref="B10:B26"/>
    <mergeCell ref="A39:A40"/>
    <mergeCell ref="B39:B40"/>
    <mergeCell ref="C39:C40"/>
    <mergeCell ref="F10:F25"/>
    <mergeCell ref="A27:A34"/>
    <mergeCell ref="B27:B34"/>
    <mergeCell ref="J22:J23"/>
    <mergeCell ref="D26:E26"/>
    <mergeCell ref="H26:I26"/>
    <mergeCell ref="C10:C26"/>
    <mergeCell ref="A41:A42"/>
    <mergeCell ref="B41:B42"/>
    <mergeCell ref="D38:E38"/>
    <mergeCell ref="H38:I38"/>
    <mergeCell ref="D34:E34"/>
    <mergeCell ref="H34:I34"/>
    <mergeCell ref="K27:K34"/>
    <mergeCell ref="K39:K40"/>
    <mergeCell ref="D40:E40"/>
    <mergeCell ref="H40:I40"/>
    <mergeCell ref="F35:F37"/>
    <mergeCell ref="E43:E44"/>
    <mergeCell ref="F43:F44"/>
    <mergeCell ref="K43:K45"/>
    <mergeCell ref="C43:C44"/>
    <mergeCell ref="A43:A45"/>
    <mergeCell ref="B43:B45"/>
    <mergeCell ref="A46:A57"/>
    <mergeCell ref="K58:K64"/>
    <mergeCell ref="A65:A68"/>
    <mergeCell ref="B65:B68"/>
    <mergeCell ref="C65:C68"/>
    <mergeCell ref="D65:D67"/>
    <mergeCell ref="E65:E67"/>
    <mergeCell ref="H57:I57"/>
    <mergeCell ref="D64:E64"/>
    <mergeCell ref="H64:I64"/>
    <mergeCell ref="D68:E68"/>
    <mergeCell ref="H68:I68"/>
    <mergeCell ref="F65:F67"/>
    <mergeCell ref="A86:A89"/>
    <mergeCell ref="B86:B89"/>
    <mergeCell ref="C86:C89"/>
    <mergeCell ref="D86:D88"/>
    <mergeCell ref="E86:E88"/>
    <mergeCell ref="F86:F88"/>
    <mergeCell ref="D83:E83"/>
    <mergeCell ref="H83:I83"/>
    <mergeCell ref="K84:K85"/>
    <mergeCell ref="D85:E85"/>
    <mergeCell ref="H85:I85"/>
    <mergeCell ref="H93:I93"/>
    <mergeCell ref="K93:K94"/>
    <mergeCell ref="A92:K92"/>
    <mergeCell ref="D89:E89"/>
    <mergeCell ref="H89:I89"/>
    <mergeCell ref="K86:K89"/>
    <mergeCell ref="D90:E90"/>
    <mergeCell ref="G90:I90"/>
    <mergeCell ref="C96:C98"/>
    <mergeCell ref="D96:D98"/>
    <mergeCell ref="E96:E98"/>
    <mergeCell ref="F96:F98"/>
    <mergeCell ref="A2:K2"/>
    <mergeCell ref="A1:K1"/>
    <mergeCell ref="A93:A94"/>
    <mergeCell ref="B93:B94"/>
    <mergeCell ref="C93:C94"/>
    <mergeCell ref="D93:E93"/>
    <mergeCell ref="K96:K99"/>
    <mergeCell ref="D99:E99"/>
    <mergeCell ref="H99:I99"/>
    <mergeCell ref="A100:A101"/>
    <mergeCell ref="B100:B101"/>
    <mergeCell ref="K100:K101"/>
    <mergeCell ref="D101:E101"/>
    <mergeCell ref="H101:I101"/>
    <mergeCell ref="A96:A99"/>
    <mergeCell ref="B96:B99"/>
    <mergeCell ref="A102:A109"/>
    <mergeCell ref="B102:B109"/>
    <mergeCell ref="C102:C108"/>
    <mergeCell ref="D109:E109"/>
    <mergeCell ref="H109:I109"/>
    <mergeCell ref="A110:A112"/>
    <mergeCell ref="B110:B112"/>
    <mergeCell ref="C110:C112"/>
    <mergeCell ref="D110:D111"/>
    <mergeCell ref="E110:E111"/>
    <mergeCell ref="F110:F111"/>
    <mergeCell ref="K110:K112"/>
    <mergeCell ref="D112:E112"/>
    <mergeCell ref="H112:I112"/>
    <mergeCell ref="A113:A115"/>
    <mergeCell ref="B113:B115"/>
    <mergeCell ref="C113:C115"/>
    <mergeCell ref="D113:D114"/>
    <mergeCell ref="E113:E114"/>
    <mergeCell ref="F113:F114"/>
    <mergeCell ref="K113:K115"/>
    <mergeCell ref="D115:E115"/>
    <mergeCell ref="H115:I115"/>
    <mergeCell ref="A117:A124"/>
    <mergeCell ref="B117:B124"/>
    <mergeCell ref="C117:C123"/>
    <mergeCell ref="D124:E124"/>
    <mergeCell ref="H124:I124"/>
    <mergeCell ref="A125:A131"/>
    <mergeCell ref="B125:B131"/>
    <mergeCell ref="C125:C131"/>
    <mergeCell ref="D125:D130"/>
    <mergeCell ref="E125:E130"/>
    <mergeCell ref="F125:F130"/>
    <mergeCell ref="K125:K131"/>
    <mergeCell ref="D131:E131"/>
    <mergeCell ref="H131:I131"/>
    <mergeCell ref="A132:A137"/>
    <mergeCell ref="B132:B137"/>
    <mergeCell ref="C132:C137"/>
    <mergeCell ref="D132:D136"/>
    <mergeCell ref="E132:E136"/>
    <mergeCell ref="F132:F136"/>
    <mergeCell ref="K132:K137"/>
    <mergeCell ref="D137:E137"/>
    <mergeCell ref="H137:I137"/>
    <mergeCell ref="A138:A141"/>
    <mergeCell ref="B138:B141"/>
    <mergeCell ref="C138:C141"/>
    <mergeCell ref="D138:D140"/>
    <mergeCell ref="E138:E140"/>
    <mergeCell ref="F138:F140"/>
    <mergeCell ref="K138:K141"/>
    <mergeCell ref="D141:E141"/>
    <mergeCell ref="H141:I141"/>
    <mergeCell ref="C142:E142"/>
    <mergeCell ref="G142:I142"/>
    <mergeCell ref="A145:A146"/>
    <mergeCell ref="C145:C146"/>
    <mergeCell ref="D145:E145"/>
    <mergeCell ref="H145:I145"/>
    <mergeCell ref="K145:K146"/>
    <mergeCell ref="A147:A151"/>
    <mergeCell ref="B147:B151"/>
    <mergeCell ref="C147:C151"/>
    <mergeCell ref="D147:D150"/>
    <mergeCell ref="E147:E150"/>
    <mergeCell ref="F147:F150"/>
    <mergeCell ref="K147:K151"/>
    <mergeCell ref="D151:E151"/>
    <mergeCell ref="H151:I151"/>
    <mergeCell ref="A152:A156"/>
    <mergeCell ref="B152:B156"/>
    <mergeCell ref="C152:C156"/>
    <mergeCell ref="D152:D155"/>
    <mergeCell ref="E152:E155"/>
    <mergeCell ref="F152:F155"/>
    <mergeCell ref="K152:K156"/>
    <mergeCell ref="D156:E156"/>
    <mergeCell ref="H156:I156"/>
    <mergeCell ref="A157:A164"/>
    <mergeCell ref="B157:B164"/>
    <mergeCell ref="C157:C164"/>
    <mergeCell ref="D157:D163"/>
    <mergeCell ref="E157:E163"/>
    <mergeCell ref="F157:F163"/>
    <mergeCell ref="K157:K164"/>
    <mergeCell ref="D164:E164"/>
    <mergeCell ref="H164:I164"/>
    <mergeCell ref="A165:A166"/>
    <mergeCell ref="B165:B166"/>
    <mergeCell ref="C165:C166"/>
    <mergeCell ref="K165:K166"/>
    <mergeCell ref="D166:E166"/>
    <mergeCell ref="H166:I166"/>
    <mergeCell ref="A167:A170"/>
    <mergeCell ref="B167:B170"/>
    <mergeCell ref="C167:C170"/>
    <mergeCell ref="D167:D169"/>
    <mergeCell ref="E167:E169"/>
    <mergeCell ref="F167:F169"/>
    <mergeCell ref="K167:K170"/>
    <mergeCell ref="D170:E170"/>
    <mergeCell ref="H170:I170"/>
    <mergeCell ref="A171:A175"/>
    <mergeCell ref="B171:B175"/>
    <mergeCell ref="C171:C175"/>
    <mergeCell ref="D171:D174"/>
    <mergeCell ref="E171:E174"/>
    <mergeCell ref="F171:F174"/>
    <mergeCell ref="K171:K175"/>
    <mergeCell ref="D175:E175"/>
    <mergeCell ref="H175:I175"/>
    <mergeCell ref="A176:A183"/>
    <mergeCell ref="B176:B183"/>
    <mergeCell ref="C176:C183"/>
    <mergeCell ref="D183:E183"/>
    <mergeCell ref="H183:I183"/>
    <mergeCell ref="A184:A187"/>
    <mergeCell ref="B184:B187"/>
    <mergeCell ref="C184:C187"/>
    <mergeCell ref="D184:D186"/>
    <mergeCell ref="E184:E186"/>
    <mergeCell ref="F184:F186"/>
    <mergeCell ref="K184:K187"/>
    <mergeCell ref="D187:E187"/>
    <mergeCell ref="H187:I187"/>
    <mergeCell ref="A188:A191"/>
    <mergeCell ref="B188:B191"/>
    <mergeCell ref="C188:C190"/>
    <mergeCell ref="D188:D190"/>
    <mergeCell ref="E188:E190"/>
    <mergeCell ref="F188:F190"/>
    <mergeCell ref="K188:K191"/>
    <mergeCell ref="A192:A196"/>
    <mergeCell ref="B192:B196"/>
    <mergeCell ref="C192:C196"/>
    <mergeCell ref="D196:E196"/>
    <mergeCell ref="H196:I196"/>
    <mergeCell ref="A197:A200"/>
    <mergeCell ref="B197:B200"/>
    <mergeCell ref="D197:D198"/>
    <mergeCell ref="E197:E198"/>
    <mergeCell ref="F197:F198"/>
    <mergeCell ref="D200:E200"/>
    <mergeCell ref="D191:E191"/>
    <mergeCell ref="H191:I191"/>
    <mergeCell ref="H200:I200"/>
    <mergeCell ref="C197:C200"/>
    <mergeCell ref="K201:K204"/>
    <mergeCell ref="D204:E204"/>
    <mergeCell ref="H204:I204"/>
    <mergeCell ref="A201:A204"/>
    <mergeCell ref="B201:B204"/>
    <mergeCell ref="C201:C204"/>
    <mergeCell ref="D201:D203"/>
    <mergeCell ref="E201:E203"/>
    <mergeCell ref="F201:F203"/>
    <mergeCell ref="A205:A206"/>
    <mergeCell ref="B205:B206"/>
    <mergeCell ref="C205:C206"/>
    <mergeCell ref="K205:K206"/>
    <mergeCell ref="D206:E206"/>
    <mergeCell ref="H206:I206"/>
    <mergeCell ref="A207:A208"/>
    <mergeCell ref="B207:B208"/>
    <mergeCell ref="C207:C208"/>
    <mergeCell ref="K207:K208"/>
    <mergeCell ref="D208:E208"/>
    <mergeCell ref="H208:I208"/>
    <mergeCell ref="A209:A215"/>
    <mergeCell ref="B209:B215"/>
    <mergeCell ref="C209:C215"/>
    <mergeCell ref="D209:D214"/>
    <mergeCell ref="E209:E214"/>
    <mergeCell ref="F209:F214"/>
    <mergeCell ref="K209:K215"/>
    <mergeCell ref="D215:E215"/>
    <mergeCell ref="H215:I215"/>
    <mergeCell ref="A216:A218"/>
    <mergeCell ref="B216:B218"/>
    <mergeCell ref="C216:C218"/>
    <mergeCell ref="D216:D217"/>
    <mergeCell ref="E216:E217"/>
    <mergeCell ref="F216:F217"/>
    <mergeCell ref="G216:G217"/>
    <mergeCell ref="H216:H217"/>
    <mergeCell ref="I216:I217"/>
    <mergeCell ref="J216:J217"/>
    <mergeCell ref="K216:K218"/>
    <mergeCell ref="D218:E218"/>
    <mergeCell ref="H218:I218"/>
    <mergeCell ref="A219:A220"/>
    <mergeCell ref="B219:B220"/>
    <mergeCell ref="K219:K220"/>
    <mergeCell ref="D220:E220"/>
    <mergeCell ref="H220:I220"/>
    <mergeCell ref="A221:A223"/>
    <mergeCell ref="B221:B223"/>
    <mergeCell ref="C221:C223"/>
    <mergeCell ref="D221:D222"/>
    <mergeCell ref="E221:E222"/>
    <mergeCell ref="A230:K230"/>
    <mergeCell ref="A231:A232"/>
    <mergeCell ref="A144:K144"/>
    <mergeCell ref="F221:F222"/>
    <mergeCell ref="K221:K223"/>
    <mergeCell ref="D223:E223"/>
    <mergeCell ref="H223:I223"/>
    <mergeCell ref="A224:A227"/>
    <mergeCell ref="B224:B227"/>
    <mergeCell ref="C224:C227"/>
    <mergeCell ref="K224:K227"/>
    <mergeCell ref="D227:E227"/>
    <mergeCell ref="H227:I227"/>
    <mergeCell ref="C228:E228"/>
    <mergeCell ref="G228:I228"/>
    <mergeCell ref="F224:F226"/>
    <mergeCell ref="D224:D226"/>
    <mergeCell ref="E224:E226"/>
    <mergeCell ref="C231:C232"/>
    <mergeCell ref="D231:E231"/>
    <mergeCell ref="H231:I231"/>
    <mergeCell ref="K231:K232"/>
    <mergeCell ref="A237:A238"/>
    <mergeCell ref="A243:A244"/>
    <mergeCell ref="B243:B244"/>
    <mergeCell ref="C243:C244"/>
    <mergeCell ref="D243:D244"/>
    <mergeCell ref="E243:E244"/>
    <mergeCell ref="A239:A241"/>
    <mergeCell ref="B239:B241"/>
    <mergeCell ref="C239:C241"/>
    <mergeCell ref="D240:D241"/>
    <mergeCell ref="H237:H238"/>
    <mergeCell ref="B237:B238"/>
    <mergeCell ref="D237:D238"/>
    <mergeCell ref="E237:E238"/>
    <mergeCell ref="F237:F238"/>
    <mergeCell ref="F240:F241"/>
    <mergeCell ref="G237:G238"/>
    <mergeCell ref="I237:I238"/>
    <mergeCell ref="K243:K244"/>
    <mergeCell ref="G240:G241"/>
    <mergeCell ref="H240:H241"/>
    <mergeCell ref="I240:I241"/>
    <mergeCell ref="J240:J241"/>
    <mergeCell ref="J237:J238"/>
    <mergeCell ref="K237:K238"/>
    <mergeCell ref="K240:K241"/>
    <mergeCell ref="E245:E246"/>
    <mergeCell ref="F245:F246"/>
    <mergeCell ref="F243:F244"/>
    <mergeCell ref="G243:G244"/>
    <mergeCell ref="H243:H244"/>
    <mergeCell ref="I243:I244"/>
    <mergeCell ref="K245:K246"/>
    <mergeCell ref="J243:J244"/>
    <mergeCell ref="E240:E241"/>
    <mergeCell ref="A249:A250"/>
    <mergeCell ref="B249:B250"/>
    <mergeCell ref="D249:D250"/>
    <mergeCell ref="E249:E250"/>
    <mergeCell ref="F249:F250"/>
    <mergeCell ref="A245:A246"/>
    <mergeCell ref="B245:B246"/>
    <mergeCell ref="C245:C246"/>
    <mergeCell ref="D245:D246"/>
    <mergeCell ref="F251:F252"/>
    <mergeCell ref="G251:G252"/>
    <mergeCell ref="H251:H252"/>
    <mergeCell ref="I251:I252"/>
    <mergeCell ref="J251:J252"/>
    <mergeCell ref="G245:G246"/>
    <mergeCell ref="H245:H246"/>
    <mergeCell ref="I245:I246"/>
    <mergeCell ref="J245:J246"/>
    <mergeCell ref="K251:K252"/>
    <mergeCell ref="D256:E256"/>
    <mergeCell ref="G256:I256"/>
    <mergeCell ref="C257:E257"/>
    <mergeCell ref="G257:I257"/>
    <mergeCell ref="G249:G250"/>
    <mergeCell ref="H249:H250"/>
    <mergeCell ref="I249:I250"/>
    <mergeCell ref="J249:J250"/>
    <mergeCell ref="K249:K250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4"/>
  <sheetViews>
    <sheetView zoomScaleSheetLayoutView="100" workbookViewId="0" topLeftCell="A79">
      <selection activeCell="A104" sqref="A104:K106"/>
    </sheetView>
  </sheetViews>
  <sheetFormatPr defaultColWidth="9.00390625" defaultRowHeight="12.75"/>
  <cols>
    <col min="1" max="1" width="4.125" style="0" customWidth="1"/>
    <col min="2" max="2" width="6.75390625" style="0" customWidth="1"/>
    <col min="3" max="3" width="26.625" style="0" customWidth="1"/>
    <col min="6" max="6" width="9.625" style="0" bestFit="1" customWidth="1"/>
    <col min="7" max="7" width="25.875" style="0" customWidth="1"/>
    <col min="11" max="11" width="11.25390625" style="0" customWidth="1"/>
  </cols>
  <sheetData>
    <row r="1" spans="1:11" ht="6.75" customHeight="1">
      <c r="A1" s="707"/>
      <c r="B1" s="707"/>
      <c r="C1" s="707"/>
      <c r="D1" s="707"/>
      <c r="E1" s="707"/>
      <c r="F1" s="707"/>
      <c r="G1" s="707"/>
      <c r="H1" s="707"/>
      <c r="I1" s="707"/>
      <c r="J1" s="707"/>
      <c r="K1" s="707"/>
    </row>
    <row r="2" spans="1:11" ht="30.75" customHeight="1">
      <c r="A2" s="708" t="s">
        <v>608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</row>
    <row r="3" spans="1:2" ht="13.5" thickBot="1">
      <c r="A3" s="7"/>
      <c r="B3" s="7"/>
    </row>
    <row r="4" spans="1:11" ht="13.5" thickTop="1">
      <c r="A4" s="24" t="s">
        <v>0</v>
      </c>
      <c r="B4" s="22" t="s">
        <v>1</v>
      </c>
      <c r="C4" s="15" t="s">
        <v>2</v>
      </c>
      <c r="D4" s="709" t="s">
        <v>3</v>
      </c>
      <c r="E4" s="709"/>
      <c r="F4" s="16" t="s">
        <v>36</v>
      </c>
      <c r="G4" s="19" t="s">
        <v>5</v>
      </c>
      <c r="H4" s="709" t="s">
        <v>3</v>
      </c>
      <c r="I4" s="709"/>
      <c r="J4" s="15" t="s">
        <v>20</v>
      </c>
      <c r="K4" s="33" t="s">
        <v>248</v>
      </c>
    </row>
    <row r="5" spans="1:11" ht="13.5" thickBot="1">
      <c r="A5" s="25"/>
      <c r="B5" s="23" t="s">
        <v>4</v>
      </c>
      <c r="C5" s="34"/>
      <c r="D5" s="18" t="s">
        <v>10</v>
      </c>
      <c r="E5" s="18" t="s">
        <v>11</v>
      </c>
      <c r="F5" s="35" t="s">
        <v>22</v>
      </c>
      <c r="G5" s="326" t="s">
        <v>6</v>
      </c>
      <c r="H5" s="18" t="s">
        <v>10</v>
      </c>
      <c r="I5" s="18" t="s">
        <v>11</v>
      </c>
      <c r="J5" s="23" t="s">
        <v>21</v>
      </c>
      <c r="K5" s="327"/>
    </row>
    <row r="6" spans="1:11" ht="13.5" thickBot="1">
      <c r="A6" s="27">
        <v>1</v>
      </c>
      <c r="B6" s="28">
        <v>2</v>
      </c>
      <c r="C6" s="29">
        <v>3</v>
      </c>
      <c r="D6" s="29">
        <v>4</v>
      </c>
      <c r="E6" s="29">
        <v>5</v>
      </c>
      <c r="F6" s="30">
        <v>6</v>
      </c>
      <c r="G6" s="31">
        <v>7</v>
      </c>
      <c r="H6" s="29">
        <v>8</v>
      </c>
      <c r="I6" s="29">
        <v>9</v>
      </c>
      <c r="J6" s="29">
        <v>10</v>
      </c>
      <c r="K6" s="32">
        <v>11</v>
      </c>
    </row>
    <row r="7" spans="1:11" ht="14.25" thickBot="1" thickTop="1">
      <c r="A7" s="710" t="s">
        <v>581</v>
      </c>
      <c r="B7" s="711"/>
      <c r="C7" s="711"/>
      <c r="D7" s="711"/>
      <c r="E7" s="711"/>
      <c r="F7" s="711"/>
      <c r="G7" s="711"/>
      <c r="H7" s="711"/>
      <c r="I7" s="711"/>
      <c r="J7" s="711"/>
      <c r="K7" s="712"/>
    </row>
    <row r="8" spans="1:11" ht="13.5" customHeight="1">
      <c r="A8" s="675">
        <v>1</v>
      </c>
      <c r="B8" s="681" t="s">
        <v>392</v>
      </c>
      <c r="C8" s="681" t="s">
        <v>8</v>
      </c>
      <c r="D8" s="120" t="s">
        <v>18</v>
      </c>
      <c r="E8" s="120" t="s">
        <v>516</v>
      </c>
      <c r="F8" s="137">
        <v>2.464</v>
      </c>
      <c r="G8" s="133"/>
      <c r="H8" s="125"/>
      <c r="I8" s="120"/>
      <c r="J8" s="145">
        <v>2.464</v>
      </c>
      <c r="K8" s="672" t="s">
        <v>541</v>
      </c>
    </row>
    <row r="9" spans="1:11" ht="12.75">
      <c r="A9" s="713"/>
      <c r="B9" s="691"/>
      <c r="C9" s="691"/>
      <c r="D9" s="689" t="s">
        <v>34</v>
      </c>
      <c r="E9" s="690"/>
      <c r="F9" s="155">
        <f>SUM(F8:F8)</f>
        <v>2.464</v>
      </c>
      <c r="G9" s="134"/>
      <c r="H9" s="689" t="s">
        <v>34</v>
      </c>
      <c r="I9" s="690"/>
      <c r="J9" s="146">
        <f>SUM(J8:J8)</f>
        <v>2.464</v>
      </c>
      <c r="K9" s="673"/>
    </row>
    <row r="10" spans="1:11" ht="12.75">
      <c r="A10" s="701">
        <v>2</v>
      </c>
      <c r="B10" s="702" t="s">
        <v>392</v>
      </c>
      <c r="C10" s="702" t="s">
        <v>8</v>
      </c>
      <c r="D10" s="703" t="s">
        <v>516</v>
      </c>
      <c r="E10" s="703" t="s">
        <v>517</v>
      </c>
      <c r="F10" s="705">
        <v>14.446</v>
      </c>
      <c r="G10" s="138" t="s">
        <v>46</v>
      </c>
      <c r="H10" s="139" t="s">
        <v>516</v>
      </c>
      <c r="I10" s="139" t="s">
        <v>13</v>
      </c>
      <c r="J10" s="147">
        <v>0.086</v>
      </c>
      <c r="K10" s="698" t="s">
        <v>540</v>
      </c>
    </row>
    <row r="11" spans="1:11" ht="12.75">
      <c r="A11" s="676"/>
      <c r="B11" s="682"/>
      <c r="C11" s="682"/>
      <c r="D11" s="704"/>
      <c r="E11" s="704"/>
      <c r="F11" s="706"/>
      <c r="G11" s="140" t="s">
        <v>47</v>
      </c>
      <c r="H11" s="141" t="s">
        <v>14</v>
      </c>
      <c r="I11" s="141" t="s">
        <v>15</v>
      </c>
      <c r="J11" s="148">
        <v>0.2</v>
      </c>
      <c r="K11" s="686"/>
    </row>
    <row r="12" spans="1:11" ht="12.75">
      <c r="A12" s="676"/>
      <c r="B12" s="682"/>
      <c r="C12" s="682"/>
      <c r="D12" s="704"/>
      <c r="E12" s="704"/>
      <c r="F12" s="706"/>
      <c r="G12" s="140" t="s">
        <v>46</v>
      </c>
      <c r="H12" s="141" t="s">
        <v>518</v>
      </c>
      <c r="I12" s="141" t="s">
        <v>16</v>
      </c>
      <c r="J12" s="148">
        <v>0.1</v>
      </c>
      <c r="K12" s="686"/>
    </row>
    <row r="13" spans="1:11" ht="12.75">
      <c r="A13" s="676"/>
      <c r="B13" s="682"/>
      <c r="C13" s="682"/>
      <c r="D13" s="704"/>
      <c r="E13" s="704"/>
      <c r="F13" s="706"/>
      <c r="G13" s="140" t="s">
        <v>12</v>
      </c>
      <c r="H13" s="141" t="s">
        <v>519</v>
      </c>
      <c r="I13" s="141" t="s">
        <v>17</v>
      </c>
      <c r="J13" s="148">
        <v>0.25</v>
      </c>
      <c r="K13" s="686"/>
    </row>
    <row r="14" spans="1:11" ht="12.75">
      <c r="A14" s="676"/>
      <c r="B14" s="682"/>
      <c r="C14" s="682"/>
      <c r="D14" s="704"/>
      <c r="E14" s="704"/>
      <c r="F14" s="706"/>
      <c r="G14" s="140" t="s">
        <v>46</v>
      </c>
      <c r="H14" s="141" t="s">
        <v>520</v>
      </c>
      <c r="I14" s="141" t="s">
        <v>521</v>
      </c>
      <c r="J14" s="148">
        <v>0.1</v>
      </c>
      <c r="K14" s="686"/>
    </row>
    <row r="15" spans="1:11" ht="12.75">
      <c r="A15" s="676"/>
      <c r="B15" s="682"/>
      <c r="C15" s="682"/>
      <c r="D15" s="704"/>
      <c r="E15" s="704"/>
      <c r="F15" s="706"/>
      <c r="G15" s="140" t="s">
        <v>47</v>
      </c>
      <c r="H15" s="141" t="s">
        <v>521</v>
      </c>
      <c r="I15" s="141" t="s">
        <v>531</v>
      </c>
      <c r="J15" s="148">
        <v>0.2</v>
      </c>
      <c r="K15" s="686"/>
    </row>
    <row r="16" spans="1:11" ht="12.75">
      <c r="A16" s="676"/>
      <c r="B16" s="682"/>
      <c r="C16" s="682"/>
      <c r="D16" s="704"/>
      <c r="E16" s="704"/>
      <c r="F16" s="706"/>
      <c r="G16" s="140" t="s">
        <v>46</v>
      </c>
      <c r="H16" s="141" t="s">
        <v>522</v>
      </c>
      <c r="I16" s="141" t="s">
        <v>532</v>
      </c>
      <c r="J16" s="148">
        <v>0.1</v>
      </c>
      <c r="K16" s="686"/>
    </row>
    <row r="17" spans="1:11" ht="12.75">
      <c r="A17" s="676"/>
      <c r="B17" s="682"/>
      <c r="C17" s="682"/>
      <c r="D17" s="704"/>
      <c r="E17" s="704"/>
      <c r="F17" s="706"/>
      <c r="G17" s="140" t="s">
        <v>46</v>
      </c>
      <c r="H17" s="141" t="s">
        <v>523</v>
      </c>
      <c r="I17" s="141" t="s">
        <v>533</v>
      </c>
      <c r="J17" s="148">
        <v>0.1</v>
      </c>
      <c r="K17" s="686"/>
    </row>
    <row r="18" spans="1:11" ht="12.75">
      <c r="A18" s="676"/>
      <c r="B18" s="682"/>
      <c r="C18" s="682"/>
      <c r="D18" s="704"/>
      <c r="E18" s="704"/>
      <c r="F18" s="706"/>
      <c r="G18" s="140" t="s">
        <v>47</v>
      </c>
      <c r="H18" s="141" t="s">
        <v>524</v>
      </c>
      <c r="I18" s="141" t="s">
        <v>534</v>
      </c>
      <c r="J18" s="148">
        <v>0.1</v>
      </c>
      <c r="K18" s="686"/>
    </row>
    <row r="19" spans="1:11" ht="12.75">
      <c r="A19" s="676"/>
      <c r="B19" s="682"/>
      <c r="C19" s="682"/>
      <c r="D19" s="704"/>
      <c r="E19" s="704"/>
      <c r="F19" s="706"/>
      <c r="G19" s="140" t="s">
        <v>46</v>
      </c>
      <c r="H19" s="141" t="s">
        <v>525</v>
      </c>
      <c r="I19" s="141" t="s">
        <v>535</v>
      </c>
      <c r="J19" s="148">
        <v>0.1</v>
      </c>
      <c r="K19" s="686"/>
    </row>
    <row r="20" spans="1:11" ht="12.75">
      <c r="A20" s="676"/>
      <c r="B20" s="682"/>
      <c r="C20" s="682"/>
      <c r="D20" s="704"/>
      <c r="E20" s="704"/>
      <c r="F20" s="706"/>
      <c r="G20" s="140" t="s">
        <v>12</v>
      </c>
      <c r="H20" s="141" t="s">
        <v>526</v>
      </c>
      <c r="I20" s="141" t="s">
        <v>536</v>
      </c>
      <c r="J20" s="148">
        <v>0.25</v>
      </c>
      <c r="K20" s="686"/>
    </row>
    <row r="21" spans="1:11" ht="12.75">
      <c r="A21" s="676"/>
      <c r="B21" s="682"/>
      <c r="C21" s="682"/>
      <c r="D21" s="704"/>
      <c r="E21" s="704"/>
      <c r="F21" s="706"/>
      <c r="G21" s="140" t="s">
        <v>46</v>
      </c>
      <c r="H21" s="141" t="s">
        <v>527</v>
      </c>
      <c r="I21" s="141" t="s">
        <v>537</v>
      </c>
      <c r="J21" s="148">
        <v>0.1</v>
      </c>
      <c r="K21" s="686"/>
    </row>
    <row r="22" spans="1:11" ht="12.75">
      <c r="A22" s="676"/>
      <c r="B22" s="682"/>
      <c r="C22" s="682"/>
      <c r="D22" s="704"/>
      <c r="E22" s="704"/>
      <c r="F22" s="706"/>
      <c r="G22" s="140" t="s">
        <v>47</v>
      </c>
      <c r="H22" s="699" t="s">
        <v>528</v>
      </c>
      <c r="I22" s="699" t="s">
        <v>538</v>
      </c>
      <c r="J22" s="700">
        <v>0.1</v>
      </c>
      <c r="K22" s="686"/>
    </row>
    <row r="23" spans="1:11" ht="12.75">
      <c r="A23" s="676"/>
      <c r="B23" s="682"/>
      <c r="C23" s="682"/>
      <c r="D23" s="704"/>
      <c r="E23" s="704"/>
      <c r="F23" s="706"/>
      <c r="G23" s="140" t="s">
        <v>274</v>
      </c>
      <c r="H23" s="699"/>
      <c r="I23" s="699"/>
      <c r="J23" s="700"/>
      <c r="K23" s="686"/>
    </row>
    <row r="24" spans="1:11" ht="12.75">
      <c r="A24" s="676"/>
      <c r="B24" s="682"/>
      <c r="C24" s="682"/>
      <c r="D24" s="704"/>
      <c r="E24" s="704"/>
      <c r="F24" s="706"/>
      <c r="G24" s="140" t="s">
        <v>48</v>
      </c>
      <c r="H24" s="141" t="s">
        <v>529</v>
      </c>
      <c r="I24" s="141" t="s">
        <v>530</v>
      </c>
      <c r="J24" s="148">
        <v>1.3</v>
      </c>
      <c r="K24" s="686"/>
    </row>
    <row r="25" spans="1:11" ht="12.75">
      <c r="A25" s="676"/>
      <c r="B25" s="682"/>
      <c r="C25" s="682"/>
      <c r="D25" s="704"/>
      <c r="E25" s="704"/>
      <c r="F25" s="706"/>
      <c r="G25" s="143" t="s">
        <v>276</v>
      </c>
      <c r="H25" s="144" t="s">
        <v>530</v>
      </c>
      <c r="I25" s="144" t="s">
        <v>539</v>
      </c>
      <c r="J25" s="150">
        <v>0.8</v>
      </c>
      <c r="K25" s="686"/>
    </row>
    <row r="26" spans="1:11" ht="13.5" thickBot="1">
      <c r="A26" s="677"/>
      <c r="B26" s="688"/>
      <c r="C26" s="688"/>
      <c r="D26" s="667" t="s">
        <v>34</v>
      </c>
      <c r="E26" s="668"/>
      <c r="F26" s="156">
        <f>SUM(F10:F25)</f>
        <v>14.446</v>
      </c>
      <c r="G26" s="152"/>
      <c r="H26" s="668" t="s">
        <v>34</v>
      </c>
      <c r="I26" s="668"/>
      <c r="J26" s="153">
        <f>SUM(J10:J25)</f>
        <v>3.886</v>
      </c>
      <c r="K26" s="687"/>
    </row>
    <row r="27" spans="1:11" ht="12.75">
      <c r="A27" s="676">
        <v>3</v>
      </c>
      <c r="B27" s="682" t="s">
        <v>371</v>
      </c>
      <c r="C27" s="682" t="s">
        <v>50</v>
      </c>
      <c r="D27" s="682" t="s">
        <v>51</v>
      </c>
      <c r="E27" s="682" t="s">
        <v>52</v>
      </c>
      <c r="F27" s="697">
        <v>7.9</v>
      </c>
      <c r="G27" s="159" t="s">
        <v>49</v>
      </c>
      <c r="H27" s="160" t="s">
        <v>51</v>
      </c>
      <c r="I27" s="160" t="s">
        <v>55</v>
      </c>
      <c r="J27" s="161">
        <v>0.5</v>
      </c>
      <c r="K27" s="685" t="s">
        <v>74</v>
      </c>
    </row>
    <row r="28" spans="1:11" ht="12.75">
      <c r="A28" s="676"/>
      <c r="B28" s="682"/>
      <c r="C28" s="682"/>
      <c r="D28" s="682"/>
      <c r="E28" s="682"/>
      <c r="F28" s="697"/>
      <c r="G28" s="162" t="s">
        <v>48</v>
      </c>
      <c r="H28" s="141" t="s">
        <v>56</v>
      </c>
      <c r="I28" s="141" t="s">
        <v>53</v>
      </c>
      <c r="J28" s="148">
        <v>0.2</v>
      </c>
      <c r="K28" s="686"/>
    </row>
    <row r="29" spans="1:11" ht="12.75">
      <c r="A29" s="676"/>
      <c r="B29" s="682"/>
      <c r="C29" s="682"/>
      <c r="D29" s="682"/>
      <c r="E29" s="682"/>
      <c r="F29" s="697"/>
      <c r="G29" s="163" t="s">
        <v>417</v>
      </c>
      <c r="H29" s="141" t="s">
        <v>53</v>
      </c>
      <c r="I29" s="141" t="s">
        <v>54</v>
      </c>
      <c r="J29" s="148">
        <v>0.2</v>
      </c>
      <c r="K29" s="686"/>
    </row>
    <row r="30" spans="1:11" ht="12.75">
      <c r="A30" s="676"/>
      <c r="B30" s="682"/>
      <c r="C30" s="682"/>
      <c r="D30" s="682"/>
      <c r="E30" s="682"/>
      <c r="F30" s="697"/>
      <c r="G30" s="163" t="s">
        <v>404</v>
      </c>
      <c r="H30" s="141" t="s">
        <v>57</v>
      </c>
      <c r="I30" s="141" t="s">
        <v>58</v>
      </c>
      <c r="J30" s="148">
        <v>0.8</v>
      </c>
      <c r="K30" s="686"/>
    </row>
    <row r="31" spans="1:11" ht="12.75">
      <c r="A31" s="676"/>
      <c r="B31" s="682"/>
      <c r="C31" s="682"/>
      <c r="D31" s="682"/>
      <c r="E31" s="682"/>
      <c r="F31" s="697"/>
      <c r="G31" s="162" t="s">
        <v>405</v>
      </c>
      <c r="H31" s="141" t="s">
        <v>59</v>
      </c>
      <c r="I31" s="141" t="s">
        <v>60</v>
      </c>
      <c r="J31" s="148">
        <v>0.2</v>
      </c>
      <c r="K31" s="686"/>
    </row>
    <row r="32" spans="1:11" ht="12.75">
      <c r="A32" s="676"/>
      <c r="B32" s="682"/>
      <c r="C32" s="682"/>
      <c r="D32" s="682"/>
      <c r="E32" s="682"/>
      <c r="F32" s="697"/>
      <c r="G32" s="163" t="s">
        <v>406</v>
      </c>
      <c r="H32" s="141" t="s">
        <v>61</v>
      </c>
      <c r="I32" s="141" t="s">
        <v>62</v>
      </c>
      <c r="J32" s="148">
        <v>0.3</v>
      </c>
      <c r="K32" s="686"/>
    </row>
    <row r="33" spans="1:11" ht="12.75">
      <c r="A33" s="676"/>
      <c r="B33" s="682"/>
      <c r="C33" s="682"/>
      <c r="D33" s="682"/>
      <c r="E33" s="682"/>
      <c r="F33" s="697"/>
      <c r="G33" s="164" t="s">
        <v>241</v>
      </c>
      <c r="H33" s="144" t="s">
        <v>63</v>
      </c>
      <c r="I33" s="144" t="s">
        <v>52</v>
      </c>
      <c r="J33" s="150">
        <v>0.9</v>
      </c>
      <c r="K33" s="686"/>
    </row>
    <row r="34" spans="1:11" ht="13.5" thickBot="1">
      <c r="A34" s="676"/>
      <c r="B34" s="682"/>
      <c r="C34" s="682"/>
      <c r="D34" s="689" t="s">
        <v>34</v>
      </c>
      <c r="E34" s="690"/>
      <c r="F34" s="155">
        <f>SUM(F27:F33)</f>
        <v>7.9</v>
      </c>
      <c r="G34" s="166"/>
      <c r="H34" s="690" t="s">
        <v>34</v>
      </c>
      <c r="I34" s="690"/>
      <c r="J34" s="146">
        <f>SUM(J27:J33)</f>
        <v>3.1</v>
      </c>
      <c r="K34" s="686"/>
    </row>
    <row r="35" spans="1:11" ht="11.25" customHeight="1">
      <c r="A35" s="675">
        <v>4</v>
      </c>
      <c r="B35" s="681" t="s">
        <v>372</v>
      </c>
      <c r="C35" s="678" t="s">
        <v>64</v>
      </c>
      <c r="D35" s="681" t="s">
        <v>65</v>
      </c>
      <c r="E35" s="681" t="s">
        <v>66</v>
      </c>
      <c r="F35" s="683">
        <v>4.428</v>
      </c>
      <c r="G35" s="171" t="s">
        <v>405</v>
      </c>
      <c r="H35" s="160" t="s">
        <v>67</v>
      </c>
      <c r="I35" s="160" t="s">
        <v>68</v>
      </c>
      <c r="J35" s="161">
        <v>0.2</v>
      </c>
      <c r="K35" s="685" t="s">
        <v>74</v>
      </c>
    </row>
    <row r="36" spans="1:11" ht="11.25" customHeight="1">
      <c r="A36" s="676"/>
      <c r="B36" s="682"/>
      <c r="C36" s="679"/>
      <c r="D36" s="682"/>
      <c r="E36" s="682"/>
      <c r="F36" s="684"/>
      <c r="G36" s="163" t="s">
        <v>407</v>
      </c>
      <c r="H36" s="141" t="s">
        <v>69</v>
      </c>
      <c r="I36" s="141" t="s">
        <v>70</v>
      </c>
      <c r="J36" s="148">
        <v>0.2</v>
      </c>
      <c r="K36" s="686"/>
    </row>
    <row r="37" spans="1:11" ht="11.25" customHeight="1">
      <c r="A37" s="676"/>
      <c r="B37" s="682"/>
      <c r="C37" s="679"/>
      <c r="D37" s="682"/>
      <c r="E37" s="682"/>
      <c r="F37" s="684"/>
      <c r="G37" s="174" t="s">
        <v>408</v>
      </c>
      <c r="H37" s="175" t="s">
        <v>71</v>
      </c>
      <c r="I37" s="175" t="s">
        <v>72</v>
      </c>
      <c r="J37" s="176">
        <v>0.1</v>
      </c>
      <c r="K37" s="686"/>
    </row>
    <row r="38" spans="1:11" ht="13.5" thickBot="1">
      <c r="A38" s="677"/>
      <c r="B38" s="688"/>
      <c r="C38" s="23" t="s">
        <v>582</v>
      </c>
      <c r="D38" s="667" t="s">
        <v>34</v>
      </c>
      <c r="E38" s="668"/>
      <c r="F38" s="178">
        <f>SUM(F35:F37)</f>
        <v>4.428</v>
      </c>
      <c r="G38" s="177"/>
      <c r="H38" s="668" t="s">
        <v>34</v>
      </c>
      <c r="I38" s="668"/>
      <c r="J38" s="153">
        <f>SUM(J35:J37)</f>
        <v>0.5</v>
      </c>
      <c r="K38" s="687"/>
    </row>
    <row r="39" spans="1:11" ht="13.5" customHeight="1">
      <c r="A39" s="675">
        <v>5</v>
      </c>
      <c r="B39" s="681" t="s">
        <v>470</v>
      </c>
      <c r="C39" s="678" t="s">
        <v>226</v>
      </c>
      <c r="D39" s="167" t="s">
        <v>18</v>
      </c>
      <c r="E39" s="167" t="s">
        <v>542</v>
      </c>
      <c r="F39" s="179">
        <v>0.73</v>
      </c>
      <c r="G39" s="186" t="s">
        <v>543</v>
      </c>
      <c r="H39" s="183"/>
      <c r="I39" s="183"/>
      <c r="J39" s="187">
        <v>0.73</v>
      </c>
      <c r="K39" s="672" t="s">
        <v>541</v>
      </c>
    </row>
    <row r="40" spans="1:11" ht="13.5" thickBot="1">
      <c r="A40" s="677"/>
      <c r="B40" s="688"/>
      <c r="C40" s="680"/>
      <c r="D40" s="667" t="s">
        <v>34</v>
      </c>
      <c r="E40" s="668"/>
      <c r="F40" s="182">
        <f>SUM(F39:F39)</f>
        <v>0.73</v>
      </c>
      <c r="G40" s="152"/>
      <c r="H40" s="695" t="s">
        <v>34</v>
      </c>
      <c r="I40" s="696"/>
      <c r="J40" s="173">
        <f>SUM(J39:J39)</f>
        <v>0.73</v>
      </c>
      <c r="K40" s="674"/>
    </row>
    <row r="41" spans="1:11" ht="13.5" customHeight="1">
      <c r="A41" s="675">
        <v>6</v>
      </c>
      <c r="B41" s="681" t="s">
        <v>470</v>
      </c>
      <c r="C41" s="678" t="s">
        <v>226</v>
      </c>
      <c r="D41" s="183" t="s">
        <v>542</v>
      </c>
      <c r="E41" s="183" t="s">
        <v>547</v>
      </c>
      <c r="F41" s="184">
        <v>1.504</v>
      </c>
      <c r="G41" s="186" t="s">
        <v>546</v>
      </c>
      <c r="H41" s="183"/>
      <c r="I41" s="183"/>
      <c r="J41" s="187">
        <v>1.504</v>
      </c>
      <c r="K41" s="672" t="s">
        <v>541</v>
      </c>
    </row>
    <row r="42" spans="1:11" ht="13.5" thickBot="1">
      <c r="A42" s="677"/>
      <c r="B42" s="688"/>
      <c r="C42" s="680"/>
      <c r="D42" s="667" t="s">
        <v>34</v>
      </c>
      <c r="E42" s="668"/>
      <c r="F42" s="157">
        <f>SUM(F41:F41)</f>
        <v>1.504</v>
      </c>
      <c r="G42" s="152"/>
      <c r="H42" s="668" t="s">
        <v>34</v>
      </c>
      <c r="I42" s="668"/>
      <c r="J42" s="153">
        <f>SUM(J41:J41)</f>
        <v>1.504</v>
      </c>
      <c r="K42" s="674"/>
    </row>
    <row r="43" spans="1:11" ht="13.5" customHeight="1">
      <c r="A43" s="675">
        <v>7</v>
      </c>
      <c r="B43" s="681" t="s">
        <v>395</v>
      </c>
      <c r="C43" s="681" t="s">
        <v>365</v>
      </c>
      <c r="D43" s="167" t="s">
        <v>18</v>
      </c>
      <c r="E43" s="167" t="s">
        <v>544</v>
      </c>
      <c r="F43" s="179">
        <v>0.65</v>
      </c>
      <c r="G43" s="186" t="s">
        <v>545</v>
      </c>
      <c r="H43" s="183"/>
      <c r="I43" s="183"/>
      <c r="J43" s="187">
        <v>0.65</v>
      </c>
      <c r="K43" s="672" t="s">
        <v>541</v>
      </c>
    </row>
    <row r="44" spans="1:11" ht="13.5" thickBot="1">
      <c r="A44" s="677"/>
      <c r="B44" s="688"/>
      <c r="C44" s="688"/>
      <c r="D44" s="667" t="s">
        <v>34</v>
      </c>
      <c r="E44" s="668"/>
      <c r="F44" s="156">
        <f>SUM(F43:F43)</f>
        <v>0.65</v>
      </c>
      <c r="G44" s="152"/>
      <c r="H44" s="695" t="s">
        <v>34</v>
      </c>
      <c r="I44" s="696"/>
      <c r="J44" s="173">
        <f>SUM(J43:J43)</f>
        <v>0.65</v>
      </c>
      <c r="K44" s="674"/>
    </row>
    <row r="45" spans="1:11" ht="12" customHeight="1">
      <c r="A45" s="675">
        <v>8</v>
      </c>
      <c r="B45" s="681" t="s">
        <v>374</v>
      </c>
      <c r="C45" s="693" t="s">
        <v>305</v>
      </c>
      <c r="D45" s="183" t="s">
        <v>349</v>
      </c>
      <c r="E45" s="183" t="s">
        <v>551</v>
      </c>
      <c r="F45" s="184">
        <v>1.634</v>
      </c>
      <c r="G45" s="186" t="s">
        <v>550</v>
      </c>
      <c r="H45" s="183"/>
      <c r="I45" s="183"/>
      <c r="J45" s="187">
        <v>1.634</v>
      </c>
      <c r="K45" s="672" t="s">
        <v>541</v>
      </c>
    </row>
    <row r="46" spans="1:11" ht="12" customHeight="1" thickBot="1">
      <c r="A46" s="677"/>
      <c r="B46" s="688"/>
      <c r="C46" s="694"/>
      <c r="D46" s="667" t="s">
        <v>34</v>
      </c>
      <c r="E46" s="668"/>
      <c r="F46" s="156">
        <f>SUM(F45:F45)</f>
        <v>1.634</v>
      </c>
      <c r="G46" s="152"/>
      <c r="H46" s="668" t="s">
        <v>34</v>
      </c>
      <c r="I46" s="668"/>
      <c r="J46" s="153">
        <f>SUM(J45:J45)</f>
        <v>1.634</v>
      </c>
      <c r="K46" s="674"/>
    </row>
    <row r="47" spans="1:11" ht="12" customHeight="1">
      <c r="A47" s="675">
        <v>9</v>
      </c>
      <c r="B47" s="681" t="s">
        <v>375</v>
      </c>
      <c r="C47" s="679" t="s">
        <v>309</v>
      </c>
      <c r="D47" s="681" t="s">
        <v>18</v>
      </c>
      <c r="E47" s="681" t="s">
        <v>138</v>
      </c>
      <c r="F47" s="683">
        <v>2.393</v>
      </c>
      <c r="G47" s="171" t="s">
        <v>139</v>
      </c>
      <c r="H47" s="160" t="s">
        <v>140</v>
      </c>
      <c r="I47" s="160" t="s">
        <v>141</v>
      </c>
      <c r="J47" s="161">
        <v>0.25</v>
      </c>
      <c r="K47" s="685" t="s">
        <v>45</v>
      </c>
    </row>
    <row r="48" spans="1:11" ht="12" customHeight="1">
      <c r="A48" s="676"/>
      <c r="B48" s="682"/>
      <c r="C48" s="679"/>
      <c r="D48" s="682"/>
      <c r="E48" s="682"/>
      <c r="F48" s="684"/>
      <c r="G48" s="164" t="s">
        <v>142</v>
      </c>
      <c r="H48" s="144" t="s">
        <v>55</v>
      </c>
      <c r="I48" s="144" t="s">
        <v>138</v>
      </c>
      <c r="J48" s="150">
        <v>0.093</v>
      </c>
      <c r="K48" s="686"/>
    </row>
    <row r="49" spans="1:11" ht="12" customHeight="1" thickBot="1">
      <c r="A49" s="676"/>
      <c r="B49" s="682"/>
      <c r="C49" s="189" t="s">
        <v>344</v>
      </c>
      <c r="D49" s="667" t="s">
        <v>34</v>
      </c>
      <c r="E49" s="668"/>
      <c r="F49" s="178">
        <f>SUM(F47:F48)</f>
        <v>2.393</v>
      </c>
      <c r="G49" s="126"/>
      <c r="H49" s="690" t="s">
        <v>34</v>
      </c>
      <c r="I49" s="690"/>
      <c r="J49" s="190">
        <f>SUM(J47:J48)</f>
        <v>0.343</v>
      </c>
      <c r="K49" s="686"/>
    </row>
    <row r="50" spans="1:11" ht="12.75" customHeight="1">
      <c r="A50" s="675">
        <v>10</v>
      </c>
      <c r="B50" s="681" t="s">
        <v>377</v>
      </c>
      <c r="C50" s="678" t="s">
        <v>308</v>
      </c>
      <c r="D50" s="681" t="s">
        <v>18</v>
      </c>
      <c r="E50" s="681" t="s">
        <v>125</v>
      </c>
      <c r="F50" s="683">
        <v>6.384</v>
      </c>
      <c r="G50" s="159" t="s">
        <v>126</v>
      </c>
      <c r="H50" s="160" t="s">
        <v>128</v>
      </c>
      <c r="I50" s="160" t="s">
        <v>29</v>
      </c>
      <c r="J50" s="161">
        <v>0.1</v>
      </c>
      <c r="K50" s="685" t="s">
        <v>45</v>
      </c>
    </row>
    <row r="51" spans="1:11" ht="12.75">
      <c r="A51" s="676"/>
      <c r="B51" s="682"/>
      <c r="C51" s="679"/>
      <c r="D51" s="682"/>
      <c r="E51" s="682"/>
      <c r="F51" s="684"/>
      <c r="G51" s="162" t="s">
        <v>126</v>
      </c>
      <c r="H51" s="141" t="s">
        <v>129</v>
      </c>
      <c r="I51" s="141" t="s">
        <v>130</v>
      </c>
      <c r="J51" s="148">
        <v>0.1</v>
      </c>
      <c r="K51" s="686"/>
    </row>
    <row r="52" spans="1:11" ht="12.75">
      <c r="A52" s="676"/>
      <c r="B52" s="682"/>
      <c r="C52" s="679"/>
      <c r="D52" s="682"/>
      <c r="E52" s="682"/>
      <c r="F52" s="684"/>
      <c r="G52" s="162" t="s">
        <v>126</v>
      </c>
      <c r="H52" s="141" t="s">
        <v>119</v>
      </c>
      <c r="I52" s="141" t="s">
        <v>78</v>
      </c>
      <c r="J52" s="148">
        <v>0.1</v>
      </c>
      <c r="K52" s="686"/>
    </row>
    <row r="53" spans="1:11" ht="12.75">
      <c r="A53" s="676"/>
      <c r="B53" s="682"/>
      <c r="C53" s="679"/>
      <c r="D53" s="682"/>
      <c r="E53" s="682"/>
      <c r="F53" s="684"/>
      <c r="G53" s="162" t="s">
        <v>126</v>
      </c>
      <c r="H53" s="141" t="s">
        <v>131</v>
      </c>
      <c r="I53" s="141" t="s">
        <v>132</v>
      </c>
      <c r="J53" s="148">
        <v>0.05</v>
      </c>
      <c r="K53" s="686"/>
    </row>
    <row r="54" spans="1:11" ht="12.75">
      <c r="A54" s="676"/>
      <c r="B54" s="682"/>
      <c r="C54" s="679"/>
      <c r="D54" s="682"/>
      <c r="E54" s="682"/>
      <c r="F54" s="684"/>
      <c r="G54" s="162" t="s">
        <v>126</v>
      </c>
      <c r="H54" s="141" t="s">
        <v>51</v>
      </c>
      <c r="I54" s="141" t="s">
        <v>133</v>
      </c>
      <c r="J54" s="148">
        <v>0.1</v>
      </c>
      <c r="K54" s="686"/>
    </row>
    <row r="55" spans="1:11" ht="12.75">
      <c r="A55" s="676"/>
      <c r="B55" s="682"/>
      <c r="C55" s="679"/>
      <c r="D55" s="682"/>
      <c r="E55" s="682"/>
      <c r="F55" s="684"/>
      <c r="G55" s="162" t="s">
        <v>127</v>
      </c>
      <c r="H55" s="141" t="s">
        <v>81</v>
      </c>
      <c r="I55" s="141" t="s">
        <v>82</v>
      </c>
      <c r="J55" s="148">
        <v>0.1</v>
      </c>
      <c r="K55" s="686"/>
    </row>
    <row r="56" spans="1:11" ht="12.75">
      <c r="A56" s="676"/>
      <c r="B56" s="682"/>
      <c r="C56" s="679"/>
      <c r="D56" s="682"/>
      <c r="E56" s="682"/>
      <c r="F56" s="684"/>
      <c r="G56" s="162" t="s">
        <v>296</v>
      </c>
      <c r="H56" s="141" t="s">
        <v>83</v>
      </c>
      <c r="I56" s="141" t="s">
        <v>134</v>
      </c>
      <c r="J56" s="148">
        <v>0.5</v>
      </c>
      <c r="K56" s="686"/>
    </row>
    <row r="57" spans="1:11" ht="12.75">
      <c r="A57" s="676"/>
      <c r="B57" s="682"/>
      <c r="C57" s="679"/>
      <c r="D57" s="682"/>
      <c r="E57" s="682"/>
      <c r="F57" s="684"/>
      <c r="G57" s="162" t="s">
        <v>127</v>
      </c>
      <c r="H57" s="141" t="s">
        <v>135</v>
      </c>
      <c r="I57" s="141" t="s">
        <v>16</v>
      </c>
      <c r="J57" s="148">
        <v>0.6</v>
      </c>
      <c r="K57" s="686"/>
    </row>
    <row r="58" spans="1:11" ht="12.75">
      <c r="A58" s="676"/>
      <c r="B58" s="682"/>
      <c r="C58" s="679"/>
      <c r="D58" s="682"/>
      <c r="E58" s="682"/>
      <c r="F58" s="684"/>
      <c r="G58" s="162" t="s">
        <v>127</v>
      </c>
      <c r="H58" s="141" t="s">
        <v>57</v>
      </c>
      <c r="I58" s="141" t="s">
        <v>136</v>
      </c>
      <c r="J58" s="148">
        <v>0.1</v>
      </c>
      <c r="K58" s="686"/>
    </row>
    <row r="59" spans="1:11" ht="12.75">
      <c r="A59" s="676"/>
      <c r="B59" s="682"/>
      <c r="C59" s="679"/>
      <c r="D59" s="682"/>
      <c r="E59" s="682"/>
      <c r="F59" s="684"/>
      <c r="G59" s="162" t="s">
        <v>127</v>
      </c>
      <c r="H59" s="141" t="s">
        <v>137</v>
      </c>
      <c r="I59" s="141" t="s">
        <v>59</v>
      </c>
      <c r="J59" s="148">
        <v>0.7</v>
      </c>
      <c r="K59" s="686"/>
    </row>
    <row r="60" spans="1:11" ht="12.75">
      <c r="A60" s="676"/>
      <c r="B60" s="682"/>
      <c r="C60" s="679"/>
      <c r="D60" s="682"/>
      <c r="E60" s="682"/>
      <c r="F60" s="684"/>
      <c r="G60" s="195" t="s">
        <v>127</v>
      </c>
      <c r="H60" s="144" t="s">
        <v>17</v>
      </c>
      <c r="I60" s="144" t="s">
        <v>125</v>
      </c>
      <c r="J60" s="150">
        <v>0.084</v>
      </c>
      <c r="K60" s="686"/>
    </row>
    <row r="61" spans="1:11" ht="13.5" thickBot="1">
      <c r="A61" s="676"/>
      <c r="B61" s="682"/>
      <c r="C61" s="189" t="s">
        <v>345</v>
      </c>
      <c r="D61" s="667" t="s">
        <v>34</v>
      </c>
      <c r="E61" s="668"/>
      <c r="F61" s="178">
        <f>SUM(F50:F60)</f>
        <v>6.384</v>
      </c>
      <c r="G61" s="126"/>
      <c r="H61" s="690" t="s">
        <v>34</v>
      </c>
      <c r="I61" s="690"/>
      <c r="J61" s="146">
        <f>SUM(J50:J60)</f>
        <v>2.534</v>
      </c>
      <c r="K61" s="686"/>
    </row>
    <row r="62" spans="1:11" ht="12.75" customHeight="1">
      <c r="A62" s="675">
        <v>11</v>
      </c>
      <c r="B62" s="681" t="s">
        <v>399</v>
      </c>
      <c r="C62" s="678" t="s">
        <v>367</v>
      </c>
      <c r="D62" s="681" t="s">
        <v>75</v>
      </c>
      <c r="E62" s="681" t="s">
        <v>76</v>
      </c>
      <c r="F62" s="683">
        <v>3.01</v>
      </c>
      <c r="G62" s="171" t="s">
        <v>420</v>
      </c>
      <c r="H62" s="160" t="s">
        <v>78</v>
      </c>
      <c r="I62" s="160" t="s">
        <v>79</v>
      </c>
      <c r="J62" s="161">
        <v>0.1</v>
      </c>
      <c r="K62" s="685" t="s">
        <v>87</v>
      </c>
    </row>
    <row r="63" spans="1:11" ht="12.75">
      <c r="A63" s="676"/>
      <c r="B63" s="682"/>
      <c r="C63" s="679"/>
      <c r="D63" s="682"/>
      <c r="E63" s="682"/>
      <c r="F63" s="684"/>
      <c r="G63" s="163" t="s">
        <v>46</v>
      </c>
      <c r="H63" s="141" t="s">
        <v>80</v>
      </c>
      <c r="I63" s="141" t="s">
        <v>86</v>
      </c>
      <c r="J63" s="148">
        <v>0.1</v>
      </c>
      <c r="K63" s="686"/>
    </row>
    <row r="64" spans="1:11" ht="12.75">
      <c r="A64" s="676"/>
      <c r="B64" s="682"/>
      <c r="C64" s="679"/>
      <c r="D64" s="682"/>
      <c r="E64" s="682"/>
      <c r="F64" s="684"/>
      <c r="G64" s="163" t="s">
        <v>46</v>
      </c>
      <c r="H64" s="141" t="s">
        <v>81</v>
      </c>
      <c r="I64" s="141" t="s">
        <v>82</v>
      </c>
      <c r="J64" s="148">
        <v>0.1</v>
      </c>
      <c r="K64" s="686"/>
    </row>
    <row r="65" spans="1:11" ht="12.75">
      <c r="A65" s="676"/>
      <c r="B65" s="682"/>
      <c r="C65" s="679"/>
      <c r="D65" s="682"/>
      <c r="E65" s="682"/>
      <c r="F65" s="684"/>
      <c r="G65" s="163" t="s">
        <v>290</v>
      </c>
      <c r="H65" s="141" t="s">
        <v>55</v>
      </c>
      <c r="I65" s="141" t="s">
        <v>83</v>
      </c>
      <c r="J65" s="148">
        <v>0.9</v>
      </c>
      <c r="K65" s="686"/>
    </row>
    <row r="66" spans="1:11" ht="12.75">
      <c r="A66" s="676"/>
      <c r="B66" s="682"/>
      <c r="C66" s="679"/>
      <c r="D66" s="682"/>
      <c r="E66" s="682"/>
      <c r="F66" s="684"/>
      <c r="G66" s="163" t="s">
        <v>77</v>
      </c>
      <c r="H66" s="141" t="s">
        <v>83</v>
      </c>
      <c r="I66" s="141" t="s">
        <v>84</v>
      </c>
      <c r="J66" s="148">
        <v>0.2</v>
      </c>
      <c r="K66" s="686"/>
    </row>
    <row r="67" spans="1:11" ht="12.75">
      <c r="A67" s="676"/>
      <c r="B67" s="682"/>
      <c r="C67" s="679"/>
      <c r="D67" s="682"/>
      <c r="E67" s="682"/>
      <c r="F67" s="684"/>
      <c r="G67" s="164" t="s">
        <v>293</v>
      </c>
      <c r="H67" s="144" t="s">
        <v>85</v>
      </c>
      <c r="I67" s="144" t="s">
        <v>76</v>
      </c>
      <c r="J67" s="150">
        <v>0.235</v>
      </c>
      <c r="K67" s="686"/>
    </row>
    <row r="68" spans="1:11" ht="13.5" thickBot="1">
      <c r="A68" s="676"/>
      <c r="B68" s="682"/>
      <c r="C68" s="679"/>
      <c r="D68" s="689" t="s">
        <v>34</v>
      </c>
      <c r="E68" s="690"/>
      <c r="F68" s="194">
        <f>SUM(F62:F67)</f>
        <v>3.01</v>
      </c>
      <c r="G68" s="166"/>
      <c r="H68" s="690" t="s">
        <v>34</v>
      </c>
      <c r="I68" s="690"/>
      <c r="J68" s="146">
        <f>SUM(J62:J67)</f>
        <v>1.635</v>
      </c>
      <c r="K68" s="686"/>
    </row>
    <row r="69" spans="1:11" ht="12.75">
      <c r="A69" s="675">
        <v>12</v>
      </c>
      <c r="B69" s="681" t="s">
        <v>400</v>
      </c>
      <c r="C69" s="681" t="s">
        <v>433</v>
      </c>
      <c r="D69" s="681" t="s">
        <v>18</v>
      </c>
      <c r="E69" s="681" t="s">
        <v>26</v>
      </c>
      <c r="F69" s="683">
        <v>3.25</v>
      </c>
      <c r="G69" s="171" t="s">
        <v>421</v>
      </c>
      <c r="H69" s="196" t="s">
        <v>18</v>
      </c>
      <c r="I69" s="160" t="s">
        <v>435</v>
      </c>
      <c r="J69" s="161">
        <v>0.131</v>
      </c>
      <c r="K69" s="685" t="s">
        <v>87</v>
      </c>
    </row>
    <row r="70" spans="1:11" ht="12.75">
      <c r="A70" s="676"/>
      <c r="B70" s="682"/>
      <c r="C70" s="682"/>
      <c r="D70" s="682"/>
      <c r="E70" s="682"/>
      <c r="F70" s="684"/>
      <c r="G70" s="163" t="s">
        <v>88</v>
      </c>
      <c r="H70" s="197" t="s">
        <v>164</v>
      </c>
      <c r="I70" s="141" t="s">
        <v>186</v>
      </c>
      <c r="J70" s="148">
        <v>0.7</v>
      </c>
      <c r="K70" s="686"/>
    </row>
    <row r="71" spans="1:11" ht="12.75">
      <c r="A71" s="676"/>
      <c r="B71" s="682"/>
      <c r="C71" s="682"/>
      <c r="D71" s="691"/>
      <c r="E71" s="691"/>
      <c r="F71" s="692"/>
      <c r="G71" s="164" t="s">
        <v>434</v>
      </c>
      <c r="H71" s="198" t="s">
        <v>436</v>
      </c>
      <c r="I71" s="144" t="s">
        <v>26</v>
      </c>
      <c r="J71" s="150">
        <v>0.15</v>
      </c>
      <c r="K71" s="686"/>
    </row>
    <row r="72" spans="1:11" ht="13.5" thickBot="1">
      <c r="A72" s="677"/>
      <c r="B72" s="688"/>
      <c r="C72" s="688"/>
      <c r="D72" s="667" t="s">
        <v>34</v>
      </c>
      <c r="E72" s="668"/>
      <c r="F72" s="178">
        <f>SUM(F69:F71)</f>
        <v>3.25</v>
      </c>
      <c r="G72" s="128"/>
      <c r="H72" s="668" t="s">
        <v>34</v>
      </c>
      <c r="I72" s="668"/>
      <c r="J72" s="153">
        <f>SUM(J69:J71)</f>
        <v>0.981</v>
      </c>
      <c r="K72" s="687"/>
    </row>
    <row r="73" spans="1:11" ht="12.75">
      <c r="A73" s="675">
        <v>13</v>
      </c>
      <c r="B73" s="681" t="s">
        <v>378</v>
      </c>
      <c r="C73" s="678" t="s">
        <v>306</v>
      </c>
      <c r="D73" s="196" t="s">
        <v>89</v>
      </c>
      <c r="E73" s="160" t="s">
        <v>243</v>
      </c>
      <c r="F73" s="200">
        <v>2.576</v>
      </c>
      <c r="G73" s="171" t="s">
        <v>439</v>
      </c>
      <c r="H73" s="196" t="s">
        <v>90</v>
      </c>
      <c r="I73" s="160" t="s">
        <v>91</v>
      </c>
      <c r="J73" s="161">
        <v>0.3</v>
      </c>
      <c r="K73" s="235" t="s">
        <v>87</v>
      </c>
    </row>
    <row r="74" spans="1:11" ht="12.75">
      <c r="A74" s="676"/>
      <c r="B74" s="682"/>
      <c r="C74" s="679"/>
      <c r="D74" s="122"/>
      <c r="E74" s="120"/>
      <c r="F74" s="123"/>
      <c r="G74" s="163" t="s">
        <v>290</v>
      </c>
      <c r="H74" s="197" t="s">
        <v>92</v>
      </c>
      <c r="I74" s="141" t="s">
        <v>93</v>
      </c>
      <c r="J74" s="148">
        <v>0.25</v>
      </c>
      <c r="K74" s="151"/>
    </row>
    <row r="75" spans="1:11" ht="12.75">
      <c r="A75" s="676"/>
      <c r="B75" s="682"/>
      <c r="C75" s="679"/>
      <c r="D75" s="122"/>
      <c r="E75" s="120"/>
      <c r="F75" s="123"/>
      <c r="G75" s="163" t="s">
        <v>94</v>
      </c>
      <c r="H75" s="197" t="s">
        <v>95</v>
      </c>
      <c r="I75" s="141" t="s">
        <v>96</v>
      </c>
      <c r="J75" s="148">
        <v>0.1</v>
      </c>
      <c r="K75" s="151"/>
    </row>
    <row r="76" spans="1:11" ht="12.75">
      <c r="A76" s="676"/>
      <c r="B76" s="682"/>
      <c r="C76" s="679"/>
      <c r="D76" s="197" t="s">
        <v>243</v>
      </c>
      <c r="E76" s="141" t="s">
        <v>245</v>
      </c>
      <c r="F76" s="199">
        <v>4.998</v>
      </c>
      <c r="G76" s="163" t="s">
        <v>97</v>
      </c>
      <c r="H76" s="141" t="s">
        <v>98</v>
      </c>
      <c r="I76" s="141" t="s">
        <v>99</v>
      </c>
      <c r="J76" s="148">
        <v>0.15</v>
      </c>
      <c r="K76" s="151" t="s">
        <v>117</v>
      </c>
    </row>
    <row r="77" spans="1:11" ht="12.75">
      <c r="A77" s="676"/>
      <c r="B77" s="682"/>
      <c r="C77" s="679"/>
      <c r="D77" s="120"/>
      <c r="E77" s="120"/>
      <c r="F77" s="123"/>
      <c r="G77" s="163" t="s">
        <v>97</v>
      </c>
      <c r="H77" s="141" t="s">
        <v>100</v>
      </c>
      <c r="I77" s="141" t="s">
        <v>101</v>
      </c>
      <c r="J77" s="148">
        <v>0.05</v>
      </c>
      <c r="K77" s="151"/>
    </row>
    <row r="78" spans="1:11" ht="12.75">
      <c r="A78" s="676"/>
      <c r="B78" s="682"/>
      <c r="C78" s="679"/>
      <c r="D78" s="120"/>
      <c r="E78" s="120"/>
      <c r="F78" s="123"/>
      <c r="G78" s="163" t="s">
        <v>102</v>
      </c>
      <c r="H78" s="141" t="s">
        <v>103</v>
      </c>
      <c r="I78" s="141" t="s">
        <v>104</v>
      </c>
      <c r="J78" s="148">
        <v>0.2</v>
      </c>
      <c r="K78" s="151"/>
    </row>
    <row r="79" spans="1:11" ht="12.75">
      <c r="A79" s="676"/>
      <c r="B79" s="682"/>
      <c r="C79" s="679"/>
      <c r="D79" s="120"/>
      <c r="E79" s="120"/>
      <c r="F79" s="123"/>
      <c r="G79" s="163" t="s">
        <v>102</v>
      </c>
      <c r="H79" s="141" t="s">
        <v>105</v>
      </c>
      <c r="I79" s="141" t="s">
        <v>106</v>
      </c>
      <c r="J79" s="148">
        <v>0.2</v>
      </c>
      <c r="K79" s="151"/>
    </row>
    <row r="80" spans="1:11" ht="12.75">
      <c r="A80" s="676"/>
      <c r="B80" s="682"/>
      <c r="C80" s="679"/>
      <c r="D80" s="127"/>
      <c r="E80" s="127"/>
      <c r="F80" s="123"/>
      <c r="G80" s="163" t="s">
        <v>94</v>
      </c>
      <c r="H80" s="141" t="s">
        <v>107</v>
      </c>
      <c r="I80" s="141" t="s">
        <v>108</v>
      </c>
      <c r="J80" s="148">
        <v>0.25</v>
      </c>
      <c r="K80" s="328"/>
    </row>
    <row r="81" spans="1:11" ht="12.75">
      <c r="A81" s="676"/>
      <c r="B81" s="682"/>
      <c r="C81" s="679"/>
      <c r="D81" s="120"/>
      <c r="E81" s="120"/>
      <c r="F81" s="123"/>
      <c r="G81" s="163" t="s">
        <v>113</v>
      </c>
      <c r="H81" s="141" t="s">
        <v>109</v>
      </c>
      <c r="I81" s="141" t="s">
        <v>110</v>
      </c>
      <c r="J81" s="148">
        <v>0.15</v>
      </c>
      <c r="K81" s="151"/>
    </row>
    <row r="82" spans="1:11" ht="12.75">
      <c r="A82" s="676"/>
      <c r="B82" s="682"/>
      <c r="C82" s="679"/>
      <c r="D82" s="120"/>
      <c r="E82" s="120"/>
      <c r="F82" s="123"/>
      <c r="G82" s="163" t="s">
        <v>113</v>
      </c>
      <c r="H82" s="141" t="s">
        <v>111</v>
      </c>
      <c r="I82" s="141" t="s">
        <v>112</v>
      </c>
      <c r="J82" s="148">
        <v>0.2</v>
      </c>
      <c r="K82" s="151"/>
    </row>
    <row r="83" spans="1:11" ht="12.75">
      <c r="A83" s="676"/>
      <c r="B83" s="682"/>
      <c r="C83" s="679"/>
      <c r="D83" s="120"/>
      <c r="E83" s="120"/>
      <c r="F83" s="123"/>
      <c r="G83" s="163" t="s">
        <v>113</v>
      </c>
      <c r="H83" s="141" t="s">
        <v>114</v>
      </c>
      <c r="I83" s="141" t="s">
        <v>115</v>
      </c>
      <c r="J83" s="148">
        <v>0.15</v>
      </c>
      <c r="K83" s="151"/>
    </row>
    <row r="84" spans="1:11" ht="12.75">
      <c r="A84" s="676"/>
      <c r="B84" s="682"/>
      <c r="C84" s="679"/>
      <c r="D84" s="120"/>
      <c r="E84" s="120"/>
      <c r="F84" s="123"/>
      <c r="G84" s="195" t="s">
        <v>113</v>
      </c>
      <c r="H84" s="144" t="s">
        <v>116</v>
      </c>
      <c r="I84" s="144" t="s">
        <v>245</v>
      </c>
      <c r="J84" s="150">
        <v>0.098</v>
      </c>
      <c r="K84" s="151"/>
    </row>
    <row r="85" spans="1:11" ht="13.5" thickBot="1">
      <c r="A85" s="677"/>
      <c r="B85" s="688"/>
      <c r="C85" s="680"/>
      <c r="D85" s="667" t="s">
        <v>34</v>
      </c>
      <c r="E85" s="668"/>
      <c r="F85" s="178">
        <f>SUM(F73:F84)</f>
        <v>7.574</v>
      </c>
      <c r="G85" s="152"/>
      <c r="H85" s="668" t="s">
        <v>34</v>
      </c>
      <c r="I85" s="668"/>
      <c r="J85" s="153">
        <f>SUM(J73:J84)</f>
        <v>2.098</v>
      </c>
      <c r="K85" s="154"/>
    </row>
    <row r="86" spans="1:11" ht="13.5" customHeight="1">
      <c r="A86" s="675">
        <v>14</v>
      </c>
      <c r="B86" s="681" t="s">
        <v>396</v>
      </c>
      <c r="C86" s="681" t="s">
        <v>168</v>
      </c>
      <c r="D86" s="167" t="s">
        <v>18</v>
      </c>
      <c r="E86" s="167" t="s">
        <v>169</v>
      </c>
      <c r="F86" s="179">
        <v>1.235</v>
      </c>
      <c r="G86" s="201" t="s">
        <v>552</v>
      </c>
      <c r="H86" s="167"/>
      <c r="I86" s="167"/>
      <c r="J86" s="180">
        <v>1.235</v>
      </c>
      <c r="K86" s="672" t="s">
        <v>541</v>
      </c>
    </row>
    <row r="87" spans="1:11" ht="13.5" thickBot="1">
      <c r="A87" s="677"/>
      <c r="B87" s="688"/>
      <c r="C87" s="688"/>
      <c r="D87" s="667" t="s">
        <v>34</v>
      </c>
      <c r="E87" s="668"/>
      <c r="F87" s="156">
        <f>SUM(F86:F86)</f>
        <v>1.235</v>
      </c>
      <c r="G87" s="128"/>
      <c r="H87" s="668" t="s">
        <v>34</v>
      </c>
      <c r="I87" s="668"/>
      <c r="J87" s="153">
        <f>SUM(J86:J86)</f>
        <v>1.235</v>
      </c>
      <c r="K87" s="674"/>
    </row>
    <row r="88" spans="1:11" ht="13.5" customHeight="1">
      <c r="A88" s="675">
        <v>15</v>
      </c>
      <c r="B88" s="681" t="s">
        <v>482</v>
      </c>
      <c r="C88" s="681" t="s">
        <v>555</v>
      </c>
      <c r="D88" s="167" t="s">
        <v>18</v>
      </c>
      <c r="E88" s="167" t="s">
        <v>553</v>
      </c>
      <c r="F88" s="179">
        <v>2.801</v>
      </c>
      <c r="G88" s="201" t="s">
        <v>554</v>
      </c>
      <c r="H88" s="167"/>
      <c r="I88" s="167"/>
      <c r="J88" s="180">
        <v>2.801</v>
      </c>
      <c r="K88" s="672" t="s">
        <v>541</v>
      </c>
    </row>
    <row r="89" spans="1:11" ht="13.5" thickBot="1">
      <c r="A89" s="677"/>
      <c r="B89" s="688"/>
      <c r="C89" s="688"/>
      <c r="D89" s="667" t="s">
        <v>34</v>
      </c>
      <c r="E89" s="668"/>
      <c r="F89" s="156">
        <f>SUM(F88:F88)</f>
        <v>2.801</v>
      </c>
      <c r="G89" s="128"/>
      <c r="H89" s="668" t="s">
        <v>34</v>
      </c>
      <c r="I89" s="668"/>
      <c r="J89" s="153">
        <f>SUM(J88:J88)</f>
        <v>2.801</v>
      </c>
      <c r="K89" s="674"/>
    </row>
    <row r="90" spans="1:11" ht="12.75" customHeight="1">
      <c r="A90" s="675">
        <v>16</v>
      </c>
      <c r="B90" s="681" t="s">
        <v>398</v>
      </c>
      <c r="C90" s="678" t="s">
        <v>584</v>
      </c>
      <c r="D90" s="168"/>
      <c r="E90" s="167"/>
      <c r="F90" s="158"/>
      <c r="G90" s="171" t="s">
        <v>290</v>
      </c>
      <c r="H90" s="160" t="s">
        <v>18</v>
      </c>
      <c r="I90" s="202" t="s">
        <v>458</v>
      </c>
      <c r="J90" s="161">
        <v>1.12</v>
      </c>
      <c r="K90" s="685" t="s">
        <v>9</v>
      </c>
    </row>
    <row r="91" spans="1:11" ht="12.75">
      <c r="A91" s="676"/>
      <c r="B91" s="682"/>
      <c r="C91" s="679"/>
      <c r="D91" s="122" t="s">
        <v>18</v>
      </c>
      <c r="E91" s="120" t="s">
        <v>458</v>
      </c>
      <c r="F91" s="137">
        <v>1.12</v>
      </c>
      <c r="G91" s="163" t="s">
        <v>459</v>
      </c>
      <c r="H91" s="141" t="s">
        <v>460</v>
      </c>
      <c r="I91" s="203" t="s">
        <v>461</v>
      </c>
      <c r="J91" s="148">
        <v>0.15</v>
      </c>
      <c r="K91" s="686"/>
    </row>
    <row r="92" spans="1:11" ht="12.75">
      <c r="A92" s="676"/>
      <c r="B92" s="682"/>
      <c r="C92" s="679"/>
      <c r="D92" s="207"/>
      <c r="E92" s="207"/>
      <c r="F92" s="208"/>
      <c r="G92" s="163" t="s">
        <v>46</v>
      </c>
      <c r="H92" s="141" t="s">
        <v>462</v>
      </c>
      <c r="I92" s="203" t="s">
        <v>463</v>
      </c>
      <c r="J92" s="148">
        <v>0.15</v>
      </c>
      <c r="K92" s="686"/>
    </row>
    <row r="93" spans="1:11" ht="12.75">
      <c r="A93" s="676"/>
      <c r="B93" s="682"/>
      <c r="C93" s="679"/>
      <c r="D93" s="122" t="s">
        <v>559</v>
      </c>
      <c r="E93" s="120" t="s">
        <v>561</v>
      </c>
      <c r="F93" s="123">
        <v>2.767</v>
      </c>
      <c r="G93" s="163" t="s">
        <v>290</v>
      </c>
      <c r="H93" s="141" t="s">
        <v>464</v>
      </c>
      <c r="I93" s="203" t="s">
        <v>465</v>
      </c>
      <c r="J93" s="148">
        <v>0.6</v>
      </c>
      <c r="K93" s="686"/>
    </row>
    <row r="94" spans="1:11" ht="12.75">
      <c r="A94" s="676"/>
      <c r="B94" s="682"/>
      <c r="C94" s="679"/>
      <c r="D94" s="122"/>
      <c r="E94" s="120"/>
      <c r="F94" s="123"/>
      <c r="G94" s="164" t="s">
        <v>7</v>
      </c>
      <c r="H94" s="144" t="s">
        <v>465</v>
      </c>
      <c r="I94" s="204" t="s">
        <v>466</v>
      </c>
      <c r="J94" s="150">
        <v>0.1</v>
      </c>
      <c r="K94" s="686"/>
    </row>
    <row r="95" spans="1:11" ht="13.5" thickBot="1">
      <c r="A95" s="677"/>
      <c r="B95" s="688"/>
      <c r="C95" s="680"/>
      <c r="D95" s="667" t="s">
        <v>34</v>
      </c>
      <c r="E95" s="668"/>
      <c r="F95" s="156">
        <f>SUM(F91:F93)</f>
        <v>3.887</v>
      </c>
      <c r="G95" s="152"/>
      <c r="H95" s="668" t="s">
        <v>34</v>
      </c>
      <c r="I95" s="668"/>
      <c r="J95" s="153">
        <f>SUM(J90:J94)</f>
        <v>2.12</v>
      </c>
      <c r="K95" s="687"/>
    </row>
    <row r="96" spans="1:11" ht="12.75" customHeight="1">
      <c r="A96" s="675">
        <v>17</v>
      </c>
      <c r="B96" s="681" t="s">
        <v>398</v>
      </c>
      <c r="C96" s="681" t="s">
        <v>494</v>
      </c>
      <c r="D96" s="681" t="s">
        <v>458</v>
      </c>
      <c r="E96" s="681" t="s">
        <v>559</v>
      </c>
      <c r="F96" s="683">
        <v>2.083</v>
      </c>
      <c r="G96" s="159" t="s">
        <v>556</v>
      </c>
      <c r="H96" s="160" t="s">
        <v>458</v>
      </c>
      <c r="I96" s="160" t="s">
        <v>186</v>
      </c>
      <c r="J96" s="161">
        <v>0.73</v>
      </c>
      <c r="K96" s="672" t="s">
        <v>541</v>
      </c>
    </row>
    <row r="97" spans="1:11" ht="12.75" customHeight="1">
      <c r="A97" s="676"/>
      <c r="B97" s="682"/>
      <c r="C97" s="682"/>
      <c r="D97" s="682"/>
      <c r="E97" s="682"/>
      <c r="F97" s="684"/>
      <c r="G97" s="162" t="s">
        <v>557</v>
      </c>
      <c r="H97" s="141" t="s">
        <v>186</v>
      </c>
      <c r="I97" s="141" t="s">
        <v>558</v>
      </c>
      <c r="J97" s="148">
        <v>0.491</v>
      </c>
      <c r="K97" s="673"/>
    </row>
    <row r="98" spans="1:11" ht="12.75" customHeight="1">
      <c r="A98" s="676"/>
      <c r="B98" s="682"/>
      <c r="C98" s="682"/>
      <c r="D98" s="682"/>
      <c r="E98" s="682"/>
      <c r="F98" s="684"/>
      <c r="G98" s="164" t="s">
        <v>560</v>
      </c>
      <c r="H98" s="144" t="s">
        <v>558</v>
      </c>
      <c r="I98" s="144" t="s">
        <v>559</v>
      </c>
      <c r="J98" s="150">
        <v>0.862</v>
      </c>
      <c r="K98" s="673"/>
    </row>
    <row r="99" spans="1:11" s="209" customFormat="1" ht="13.5" thickBot="1">
      <c r="A99" s="677"/>
      <c r="B99" s="688"/>
      <c r="C99" s="688"/>
      <c r="D99" s="667" t="s">
        <v>34</v>
      </c>
      <c r="E99" s="668"/>
      <c r="F99" s="178">
        <f>SUM(F96:F98)</f>
        <v>2.083</v>
      </c>
      <c r="G99" s="172"/>
      <c r="H99" s="668" t="s">
        <v>34</v>
      </c>
      <c r="I99" s="668"/>
      <c r="J99" s="153">
        <f>SUM(J96:J98)</f>
        <v>2.083</v>
      </c>
      <c r="K99" s="674"/>
    </row>
    <row r="100" spans="1:11" ht="12.75" customHeight="1">
      <c r="A100" s="675">
        <v>18</v>
      </c>
      <c r="B100" s="678" t="s">
        <v>370</v>
      </c>
      <c r="C100" s="678" t="s">
        <v>304</v>
      </c>
      <c r="D100" s="681" t="s">
        <v>18</v>
      </c>
      <c r="E100" s="681" t="s">
        <v>37</v>
      </c>
      <c r="F100" s="683">
        <v>2.395</v>
      </c>
      <c r="G100" s="210" t="s">
        <v>38</v>
      </c>
      <c r="H100" s="160" t="s">
        <v>40</v>
      </c>
      <c r="I100" s="160" t="s">
        <v>41</v>
      </c>
      <c r="J100" s="161">
        <v>0.2</v>
      </c>
      <c r="K100" s="685" t="s">
        <v>45</v>
      </c>
    </row>
    <row r="101" spans="1:11" ht="12.75">
      <c r="A101" s="676"/>
      <c r="B101" s="679"/>
      <c r="C101" s="679"/>
      <c r="D101" s="682"/>
      <c r="E101" s="682"/>
      <c r="F101" s="684"/>
      <c r="G101" s="211" t="s">
        <v>39</v>
      </c>
      <c r="H101" s="141" t="s">
        <v>42</v>
      </c>
      <c r="I101" s="141" t="s">
        <v>43</v>
      </c>
      <c r="J101" s="148">
        <v>0.2</v>
      </c>
      <c r="K101" s="686"/>
    </row>
    <row r="102" spans="1:11" ht="12.75">
      <c r="A102" s="676"/>
      <c r="B102" s="679"/>
      <c r="C102" s="679"/>
      <c r="D102" s="682"/>
      <c r="E102" s="682"/>
      <c r="F102" s="684"/>
      <c r="G102" s="212" t="s">
        <v>292</v>
      </c>
      <c r="H102" s="144" t="s">
        <v>44</v>
      </c>
      <c r="I102" s="144" t="s">
        <v>37</v>
      </c>
      <c r="J102" s="150">
        <v>0.15</v>
      </c>
      <c r="K102" s="686"/>
    </row>
    <row r="103" spans="1:11" ht="13.5" thickBot="1">
      <c r="A103" s="677"/>
      <c r="B103" s="680"/>
      <c r="C103" s="680"/>
      <c r="D103" s="667" t="s">
        <v>34</v>
      </c>
      <c r="E103" s="668"/>
      <c r="F103" s="178">
        <f>SUM(F100:F102)</f>
        <v>2.395</v>
      </c>
      <c r="G103" s="152"/>
      <c r="H103" s="668" t="s">
        <v>34</v>
      </c>
      <c r="I103" s="668"/>
      <c r="J103" s="153">
        <f>SUM(J100:J102)</f>
        <v>0.55</v>
      </c>
      <c r="K103" s="687"/>
    </row>
    <row r="104" spans="1:11" ht="13.5" thickBot="1">
      <c r="A104" s="129"/>
      <c r="B104" s="130"/>
      <c r="C104" s="131"/>
      <c r="D104" s="669" t="s">
        <v>589</v>
      </c>
      <c r="E104" s="669"/>
      <c r="F104" s="270">
        <f>SUM(F9,F26,F34,F38,F40,F42,F44,F46,F49,F61,F68,F72,F85,F87,F89,F95,F99,F103)</f>
        <v>68.768</v>
      </c>
      <c r="G104" s="670" t="s">
        <v>590</v>
      </c>
      <c r="H104" s="671"/>
      <c r="I104" s="671"/>
      <c r="J104" s="267">
        <f>SUM(J9,J26,J34,J38,J40,J42,J44,J46,J49,J61,J68,J72,J85,J87,J89,J95,J99,J103)</f>
        <v>30.848</v>
      </c>
      <c r="K104" s="268"/>
    </row>
    <row r="105" ht="13.5" thickTop="1"/>
  </sheetData>
  <sheetProtection/>
  <mergeCells count="144">
    <mergeCell ref="A1:K1"/>
    <mergeCell ref="A2:K2"/>
    <mergeCell ref="D4:E4"/>
    <mergeCell ref="H4:I4"/>
    <mergeCell ref="A7:K7"/>
    <mergeCell ref="A8:A9"/>
    <mergeCell ref="B8:B9"/>
    <mergeCell ref="C8:C9"/>
    <mergeCell ref="K8:K9"/>
    <mergeCell ref="D9:E9"/>
    <mergeCell ref="H9:I9"/>
    <mergeCell ref="A10:A26"/>
    <mergeCell ref="B10:B26"/>
    <mergeCell ref="C10:C26"/>
    <mergeCell ref="D10:D25"/>
    <mergeCell ref="E10:E25"/>
    <mergeCell ref="F10:F25"/>
    <mergeCell ref="K10:K26"/>
    <mergeCell ref="H22:H23"/>
    <mergeCell ref="I22:I23"/>
    <mergeCell ref="J22:J23"/>
    <mergeCell ref="D26:E26"/>
    <mergeCell ref="H26:I26"/>
    <mergeCell ref="A27:A34"/>
    <mergeCell ref="B27:B34"/>
    <mergeCell ref="C27:C34"/>
    <mergeCell ref="D27:D33"/>
    <mergeCell ref="E27:E33"/>
    <mergeCell ref="F27:F33"/>
    <mergeCell ref="K27:K34"/>
    <mergeCell ref="D34:E34"/>
    <mergeCell ref="H34:I34"/>
    <mergeCell ref="A35:A38"/>
    <mergeCell ref="B35:B38"/>
    <mergeCell ref="C35:C37"/>
    <mergeCell ref="D35:D37"/>
    <mergeCell ref="E35:E37"/>
    <mergeCell ref="F35:F37"/>
    <mergeCell ref="K35:K38"/>
    <mergeCell ref="D38:E38"/>
    <mergeCell ref="H38:I38"/>
    <mergeCell ref="A39:A40"/>
    <mergeCell ref="B39:B40"/>
    <mergeCell ref="C39:C40"/>
    <mergeCell ref="K39:K40"/>
    <mergeCell ref="D40:E40"/>
    <mergeCell ref="H40:I40"/>
    <mergeCell ref="A41:A42"/>
    <mergeCell ref="B41:B42"/>
    <mergeCell ref="C41:C42"/>
    <mergeCell ref="K41:K42"/>
    <mergeCell ref="D42:E42"/>
    <mergeCell ref="H42:I42"/>
    <mergeCell ref="A43:A44"/>
    <mergeCell ref="B43:B44"/>
    <mergeCell ref="C43:C44"/>
    <mergeCell ref="K43:K44"/>
    <mergeCell ref="D44:E44"/>
    <mergeCell ref="H44:I44"/>
    <mergeCell ref="A45:A46"/>
    <mergeCell ref="B45:B46"/>
    <mergeCell ref="C45:C46"/>
    <mergeCell ref="K45:K46"/>
    <mergeCell ref="D46:E46"/>
    <mergeCell ref="H46:I46"/>
    <mergeCell ref="A47:A49"/>
    <mergeCell ref="B47:B49"/>
    <mergeCell ref="C47:C48"/>
    <mergeCell ref="D47:D48"/>
    <mergeCell ref="E47:E48"/>
    <mergeCell ref="F47:F48"/>
    <mergeCell ref="K47:K49"/>
    <mergeCell ref="D49:E49"/>
    <mergeCell ref="H49:I49"/>
    <mergeCell ref="A50:A61"/>
    <mergeCell ref="B50:B61"/>
    <mergeCell ref="C50:C60"/>
    <mergeCell ref="D50:D60"/>
    <mergeCell ref="E50:E60"/>
    <mergeCell ref="F50:F60"/>
    <mergeCell ref="K50:K61"/>
    <mergeCell ref="D61:E61"/>
    <mergeCell ref="H61:I61"/>
    <mergeCell ref="A62:A68"/>
    <mergeCell ref="B62:B68"/>
    <mergeCell ref="C62:C68"/>
    <mergeCell ref="D62:D67"/>
    <mergeCell ref="E62:E67"/>
    <mergeCell ref="F62:F67"/>
    <mergeCell ref="K62:K68"/>
    <mergeCell ref="D68:E68"/>
    <mergeCell ref="H68:I68"/>
    <mergeCell ref="A69:A72"/>
    <mergeCell ref="B69:B72"/>
    <mergeCell ref="C69:C72"/>
    <mergeCell ref="D69:D71"/>
    <mergeCell ref="E69:E71"/>
    <mergeCell ref="F69:F71"/>
    <mergeCell ref="K69:K72"/>
    <mergeCell ref="D72:E72"/>
    <mergeCell ref="H72:I72"/>
    <mergeCell ref="A73:A85"/>
    <mergeCell ref="B73:B85"/>
    <mergeCell ref="C73:C85"/>
    <mergeCell ref="D85:E85"/>
    <mergeCell ref="H85:I85"/>
    <mergeCell ref="A86:A87"/>
    <mergeCell ref="B86:B87"/>
    <mergeCell ref="C86:C87"/>
    <mergeCell ref="K86:K87"/>
    <mergeCell ref="D87:E87"/>
    <mergeCell ref="H87:I87"/>
    <mergeCell ref="A88:A89"/>
    <mergeCell ref="B88:B89"/>
    <mergeCell ref="C88:C89"/>
    <mergeCell ref="K88:K89"/>
    <mergeCell ref="D89:E89"/>
    <mergeCell ref="H89:I89"/>
    <mergeCell ref="A90:A95"/>
    <mergeCell ref="B90:B95"/>
    <mergeCell ref="C90:C95"/>
    <mergeCell ref="K90:K95"/>
    <mergeCell ref="D95:E95"/>
    <mergeCell ref="H95:I95"/>
    <mergeCell ref="A96:A99"/>
    <mergeCell ref="B96:B99"/>
    <mergeCell ref="C96:C99"/>
    <mergeCell ref="D96:D98"/>
    <mergeCell ref="E96:E98"/>
    <mergeCell ref="F96:F98"/>
    <mergeCell ref="A100:A103"/>
    <mergeCell ref="B100:B103"/>
    <mergeCell ref="C100:C103"/>
    <mergeCell ref="D100:D102"/>
    <mergeCell ref="E100:E102"/>
    <mergeCell ref="F100:F102"/>
    <mergeCell ref="D103:E103"/>
    <mergeCell ref="H103:I103"/>
    <mergeCell ref="D104:E104"/>
    <mergeCell ref="G104:I104"/>
    <mergeCell ref="K96:K99"/>
    <mergeCell ref="D99:E99"/>
    <mergeCell ref="H99:I99"/>
    <mergeCell ref="K100:K103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zoomScaleSheetLayoutView="85" workbookViewId="0" topLeftCell="A1">
      <selection activeCell="O23" sqref="O23"/>
    </sheetView>
  </sheetViews>
  <sheetFormatPr defaultColWidth="9.00390625" defaultRowHeight="12.75"/>
  <cols>
    <col min="1" max="1" width="3.375" style="7" customWidth="1"/>
    <col min="2" max="2" width="5.875" style="7" customWidth="1"/>
    <col min="3" max="3" width="26.75390625" style="0" customWidth="1"/>
    <col min="4" max="5" width="5.875" style="0" customWidth="1"/>
    <col min="6" max="6" width="9.375" style="0" customWidth="1"/>
    <col min="7" max="7" width="28.125" style="0" customWidth="1"/>
    <col min="8" max="9" width="5.75390625" style="0" customWidth="1"/>
    <col min="11" max="11" width="10.875" style="0" customWidth="1"/>
  </cols>
  <sheetData>
    <row r="1" spans="1:11" ht="55.5" customHeight="1">
      <c r="A1" s="715" t="s">
        <v>515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</row>
    <row r="2" ht="6.75" customHeight="1" thickBot="1"/>
    <row r="3" spans="1:11" s="17" customFormat="1" ht="16.5" customHeight="1" thickTop="1">
      <c r="A3" s="723" t="s">
        <v>0</v>
      </c>
      <c r="B3" s="729" t="s">
        <v>585</v>
      </c>
      <c r="C3" s="725" t="s">
        <v>2</v>
      </c>
      <c r="D3" s="717" t="s">
        <v>3</v>
      </c>
      <c r="E3" s="717"/>
      <c r="F3" s="217" t="s">
        <v>36</v>
      </c>
      <c r="G3" s="218" t="s">
        <v>5</v>
      </c>
      <c r="H3" s="717" t="s">
        <v>3</v>
      </c>
      <c r="I3" s="717"/>
      <c r="J3" s="216" t="s">
        <v>20</v>
      </c>
      <c r="K3" s="727" t="s">
        <v>248</v>
      </c>
    </row>
    <row r="4" spans="1:11" s="17" customFormat="1" ht="12.75" customHeight="1" thickBot="1">
      <c r="A4" s="724"/>
      <c r="B4" s="730"/>
      <c r="C4" s="726"/>
      <c r="D4" s="220" t="s">
        <v>10</v>
      </c>
      <c r="E4" s="220" t="s">
        <v>11</v>
      </c>
      <c r="F4" s="221" t="s">
        <v>22</v>
      </c>
      <c r="G4" s="222" t="s">
        <v>6</v>
      </c>
      <c r="H4" s="220" t="s">
        <v>10</v>
      </c>
      <c r="I4" s="220" t="s">
        <v>11</v>
      </c>
      <c r="J4" s="219" t="s">
        <v>21</v>
      </c>
      <c r="K4" s="728"/>
    </row>
    <row r="5" spans="1:11" s="17" customFormat="1" ht="15" customHeight="1" thickBot="1">
      <c r="A5" s="27">
        <v>1</v>
      </c>
      <c r="B5" s="28">
        <v>2</v>
      </c>
      <c r="C5" s="29">
        <v>3</v>
      </c>
      <c r="D5" s="29">
        <v>4</v>
      </c>
      <c r="E5" s="29">
        <v>5</v>
      </c>
      <c r="F5" s="30">
        <v>6</v>
      </c>
      <c r="G5" s="31">
        <v>7</v>
      </c>
      <c r="H5" s="29">
        <v>8</v>
      </c>
      <c r="I5" s="29">
        <v>9</v>
      </c>
      <c r="J5" s="29">
        <v>10</v>
      </c>
      <c r="K5" s="32">
        <v>11</v>
      </c>
    </row>
    <row r="6" spans="1:11" ht="24.75" customHeight="1" thickBot="1" thickTop="1">
      <c r="A6" s="710" t="s">
        <v>35</v>
      </c>
      <c r="B6" s="711"/>
      <c r="C6" s="711"/>
      <c r="D6" s="711"/>
      <c r="E6" s="711"/>
      <c r="F6" s="711"/>
      <c r="G6" s="711"/>
      <c r="H6" s="711"/>
      <c r="I6" s="711"/>
      <c r="J6" s="711"/>
      <c r="K6" s="712"/>
    </row>
    <row r="7" spans="1:11" ht="12.75">
      <c r="A7" s="675">
        <v>1</v>
      </c>
      <c r="B7" s="681" t="s">
        <v>372</v>
      </c>
      <c r="C7" s="681" t="s">
        <v>318</v>
      </c>
      <c r="D7" s="681" t="s">
        <v>196</v>
      </c>
      <c r="E7" s="681" t="s">
        <v>65</v>
      </c>
      <c r="F7" s="683">
        <v>7.776</v>
      </c>
      <c r="G7" s="223" t="s">
        <v>46</v>
      </c>
      <c r="H7" s="224" t="s">
        <v>26</v>
      </c>
      <c r="I7" s="224" t="s">
        <v>197</v>
      </c>
      <c r="J7" s="225">
        <v>0.1</v>
      </c>
      <c r="K7" s="685" t="s">
        <v>74</v>
      </c>
    </row>
    <row r="8" spans="1:11" ht="12.75">
      <c r="A8" s="676"/>
      <c r="B8" s="682"/>
      <c r="C8" s="682"/>
      <c r="D8" s="682"/>
      <c r="E8" s="682"/>
      <c r="F8" s="684"/>
      <c r="G8" s="226" t="s">
        <v>198</v>
      </c>
      <c r="H8" s="142" t="s">
        <v>199</v>
      </c>
      <c r="I8" s="142" t="s">
        <v>200</v>
      </c>
      <c r="J8" s="149">
        <v>0.2</v>
      </c>
      <c r="K8" s="686"/>
    </row>
    <row r="9" spans="1:11" ht="12.75">
      <c r="A9" s="676"/>
      <c r="B9" s="682"/>
      <c r="C9" s="682"/>
      <c r="D9" s="682"/>
      <c r="E9" s="682"/>
      <c r="F9" s="684"/>
      <c r="G9" s="227" t="s">
        <v>415</v>
      </c>
      <c r="H9" s="228" t="s">
        <v>201</v>
      </c>
      <c r="I9" s="228" t="s">
        <v>202</v>
      </c>
      <c r="J9" s="229">
        <v>0.6</v>
      </c>
      <c r="K9" s="686"/>
    </row>
    <row r="10" spans="1:11" ht="13.5" customHeight="1" thickBot="1">
      <c r="A10" s="677"/>
      <c r="B10" s="688"/>
      <c r="C10" s="169" t="s">
        <v>346</v>
      </c>
      <c r="D10" s="714" t="s">
        <v>34</v>
      </c>
      <c r="E10" s="714"/>
      <c r="F10" s="182">
        <f>SUM(F7:F9)</f>
        <v>7.776</v>
      </c>
      <c r="G10" s="238"/>
      <c r="H10" s="714" t="s">
        <v>34</v>
      </c>
      <c r="I10" s="714"/>
      <c r="J10" s="239">
        <f>SUM(J7:J9)</f>
        <v>0.9</v>
      </c>
      <c r="K10" s="687"/>
    </row>
    <row r="11" spans="1:11" ht="12.75" customHeight="1">
      <c r="A11" s="675">
        <v>2</v>
      </c>
      <c r="B11" s="681" t="s">
        <v>373</v>
      </c>
      <c r="C11" s="191" t="s">
        <v>239</v>
      </c>
      <c r="D11" s="193" t="s">
        <v>244</v>
      </c>
      <c r="E11" s="193" t="s">
        <v>223</v>
      </c>
      <c r="F11" s="179">
        <v>2.078</v>
      </c>
      <c r="G11" s="186" t="s">
        <v>48</v>
      </c>
      <c r="H11" s="167" t="s">
        <v>18</v>
      </c>
      <c r="I11" s="167" t="s">
        <v>73</v>
      </c>
      <c r="J11" s="180">
        <v>0.5</v>
      </c>
      <c r="K11" s="685" t="s">
        <v>74</v>
      </c>
    </row>
    <row r="12" spans="1:11" ht="12.75" customHeight="1" thickBot="1">
      <c r="A12" s="677"/>
      <c r="B12" s="688"/>
      <c r="C12" s="21" t="s">
        <v>343</v>
      </c>
      <c r="D12" s="667" t="s">
        <v>34</v>
      </c>
      <c r="E12" s="668"/>
      <c r="F12" s="156">
        <f>SUM(F11)</f>
        <v>2.078</v>
      </c>
      <c r="G12" s="236"/>
      <c r="H12" s="668" t="s">
        <v>34</v>
      </c>
      <c r="I12" s="668"/>
      <c r="J12" s="153">
        <f>SUM(J11:J11)</f>
        <v>0.5</v>
      </c>
      <c r="K12" s="687"/>
    </row>
    <row r="13" spans="1:11" ht="13.5" customHeight="1">
      <c r="A13" s="675">
        <v>3</v>
      </c>
      <c r="B13" s="681" t="s">
        <v>374</v>
      </c>
      <c r="C13" s="678" t="s">
        <v>305</v>
      </c>
      <c r="D13" s="167" t="s">
        <v>18</v>
      </c>
      <c r="E13" s="167" t="s">
        <v>146</v>
      </c>
      <c r="F13" s="158">
        <v>2.518</v>
      </c>
      <c r="G13" s="159" t="s">
        <v>126</v>
      </c>
      <c r="H13" s="160" t="s">
        <v>18</v>
      </c>
      <c r="I13" s="160" t="s">
        <v>147</v>
      </c>
      <c r="J13" s="161">
        <v>0.35</v>
      </c>
      <c r="K13" s="235" t="s">
        <v>45</v>
      </c>
    </row>
    <row r="14" spans="1:11" ht="13.5" customHeight="1">
      <c r="A14" s="676"/>
      <c r="B14" s="682"/>
      <c r="C14" s="679"/>
      <c r="D14" s="120"/>
      <c r="E14" s="120"/>
      <c r="F14" s="123"/>
      <c r="G14" s="162" t="s">
        <v>126</v>
      </c>
      <c r="H14" s="141" t="s">
        <v>145</v>
      </c>
      <c r="I14" s="141" t="s">
        <v>148</v>
      </c>
      <c r="J14" s="148">
        <v>0.2</v>
      </c>
      <c r="K14" s="151"/>
    </row>
    <row r="15" spans="1:11" ht="13.5" customHeight="1">
      <c r="A15" s="676"/>
      <c r="B15" s="682"/>
      <c r="C15" s="679"/>
      <c r="D15" s="120"/>
      <c r="E15" s="120"/>
      <c r="F15" s="123"/>
      <c r="G15" s="162" t="s">
        <v>126</v>
      </c>
      <c r="H15" s="141" t="s">
        <v>41</v>
      </c>
      <c r="I15" s="141" t="s">
        <v>118</v>
      </c>
      <c r="J15" s="148">
        <v>0.1</v>
      </c>
      <c r="K15" s="151" t="s">
        <v>143</v>
      </c>
    </row>
    <row r="16" spans="1:11" ht="13.5" customHeight="1">
      <c r="A16" s="676"/>
      <c r="B16" s="682"/>
      <c r="C16" s="679"/>
      <c r="D16" s="120"/>
      <c r="E16" s="120"/>
      <c r="F16" s="123"/>
      <c r="G16" s="163" t="s">
        <v>139</v>
      </c>
      <c r="H16" s="141" t="s">
        <v>79</v>
      </c>
      <c r="I16" s="141" t="s">
        <v>24</v>
      </c>
      <c r="J16" s="148">
        <v>1</v>
      </c>
      <c r="K16" s="151"/>
    </row>
    <row r="17" spans="1:11" ht="13.5" customHeight="1">
      <c r="A17" s="676"/>
      <c r="B17" s="682"/>
      <c r="C17" s="679"/>
      <c r="D17" s="120"/>
      <c r="E17" s="120"/>
      <c r="F17" s="123"/>
      <c r="G17" s="162" t="s">
        <v>409</v>
      </c>
      <c r="H17" s="141" t="s">
        <v>149</v>
      </c>
      <c r="I17" s="141" t="s">
        <v>146</v>
      </c>
      <c r="J17" s="148">
        <v>0.1</v>
      </c>
      <c r="K17" s="151"/>
    </row>
    <row r="18" spans="1:11" ht="13.5" customHeight="1">
      <c r="A18" s="676"/>
      <c r="B18" s="682"/>
      <c r="C18" s="679"/>
      <c r="D18" s="120" t="s">
        <v>348</v>
      </c>
      <c r="E18" s="120" t="s">
        <v>347</v>
      </c>
      <c r="F18" s="137">
        <v>1.7</v>
      </c>
      <c r="G18" s="162" t="s">
        <v>48</v>
      </c>
      <c r="H18" s="141" t="s">
        <v>351</v>
      </c>
      <c r="I18" s="141" t="s">
        <v>347</v>
      </c>
      <c r="J18" s="148">
        <v>0.95</v>
      </c>
      <c r="K18" s="151" t="s">
        <v>159</v>
      </c>
    </row>
    <row r="19" spans="1:11" ht="13.5" customHeight="1">
      <c r="A19" s="676"/>
      <c r="B19" s="682"/>
      <c r="C19" s="679"/>
      <c r="D19" s="124" t="s">
        <v>347</v>
      </c>
      <c r="E19" s="124" t="s">
        <v>349</v>
      </c>
      <c r="F19" s="265">
        <v>6.566</v>
      </c>
      <c r="G19" s="195" t="s">
        <v>121</v>
      </c>
      <c r="H19" s="144" t="s">
        <v>350</v>
      </c>
      <c r="I19" s="144" t="s">
        <v>349</v>
      </c>
      <c r="J19" s="150">
        <v>4.534</v>
      </c>
      <c r="K19" s="151" t="s">
        <v>33</v>
      </c>
    </row>
    <row r="20" spans="1:11" ht="13.5" customHeight="1" thickBot="1">
      <c r="A20" s="677"/>
      <c r="B20" s="688"/>
      <c r="C20" s="18" t="s">
        <v>302</v>
      </c>
      <c r="D20" s="667" t="s">
        <v>34</v>
      </c>
      <c r="E20" s="668"/>
      <c r="F20" s="178">
        <f>SUM(F13:F19)</f>
        <v>10.784</v>
      </c>
      <c r="G20" s="237"/>
      <c r="H20" s="714" t="s">
        <v>34</v>
      </c>
      <c r="I20" s="714"/>
      <c r="J20" s="239">
        <f>SUM(J13:J19)</f>
        <v>7.234</v>
      </c>
      <c r="K20" s="154"/>
    </row>
    <row r="21" spans="1:11" ht="12" customHeight="1">
      <c r="A21" s="675">
        <v>4</v>
      </c>
      <c r="B21" s="681" t="s">
        <v>375</v>
      </c>
      <c r="C21" s="678" t="s">
        <v>586</v>
      </c>
      <c r="D21" s="681" t="s">
        <v>138</v>
      </c>
      <c r="E21" s="681" t="s">
        <v>327</v>
      </c>
      <c r="F21" s="722">
        <v>3.63</v>
      </c>
      <c r="G21" s="240" t="s">
        <v>162</v>
      </c>
      <c r="H21" s="224" t="s">
        <v>328</v>
      </c>
      <c r="I21" s="224" t="s">
        <v>329</v>
      </c>
      <c r="J21" s="225">
        <v>0.4</v>
      </c>
      <c r="K21" s="685" t="s">
        <v>159</v>
      </c>
    </row>
    <row r="22" spans="1:11" ht="14.25" customHeight="1">
      <c r="A22" s="676"/>
      <c r="B22" s="682"/>
      <c r="C22" s="679"/>
      <c r="D22" s="682"/>
      <c r="E22" s="682"/>
      <c r="F22" s="697"/>
      <c r="G22" s="241" t="s">
        <v>154</v>
      </c>
      <c r="H22" s="228" t="s">
        <v>330</v>
      </c>
      <c r="I22" s="228" t="s">
        <v>331</v>
      </c>
      <c r="J22" s="229">
        <v>0.24</v>
      </c>
      <c r="K22" s="686"/>
    </row>
    <row r="23" spans="1:11" ht="13.5" customHeight="1" thickBot="1">
      <c r="A23" s="677"/>
      <c r="B23" s="688"/>
      <c r="C23" s="680"/>
      <c r="D23" s="667" t="s">
        <v>34</v>
      </c>
      <c r="E23" s="668"/>
      <c r="F23" s="156">
        <f>SUM(F21:F22)</f>
        <v>3.63</v>
      </c>
      <c r="G23" s="231"/>
      <c r="H23" s="714" t="s">
        <v>34</v>
      </c>
      <c r="I23" s="714"/>
      <c r="J23" s="239">
        <f>SUM(J21:J22)</f>
        <v>0.64</v>
      </c>
      <c r="K23" s="687"/>
    </row>
    <row r="24" spans="1:11" ht="12.75" customHeight="1">
      <c r="A24" s="675">
        <v>5</v>
      </c>
      <c r="B24" s="681" t="s">
        <v>376</v>
      </c>
      <c r="C24" s="681" t="s">
        <v>317</v>
      </c>
      <c r="D24" s="681" t="s">
        <v>18</v>
      </c>
      <c r="E24" s="681" t="s">
        <v>81</v>
      </c>
      <c r="F24" s="722">
        <v>2.1</v>
      </c>
      <c r="G24" s="171" t="s">
        <v>410</v>
      </c>
      <c r="H24" s="160" t="s">
        <v>18</v>
      </c>
      <c r="I24" s="160" t="s">
        <v>145</v>
      </c>
      <c r="J24" s="161">
        <v>0.7</v>
      </c>
      <c r="K24" s="685" t="s">
        <v>45</v>
      </c>
    </row>
    <row r="25" spans="1:11" ht="12.75" customHeight="1">
      <c r="A25" s="676"/>
      <c r="B25" s="682"/>
      <c r="C25" s="682"/>
      <c r="D25" s="682"/>
      <c r="E25" s="682"/>
      <c r="F25" s="697"/>
      <c r="G25" s="164" t="s">
        <v>139</v>
      </c>
      <c r="H25" s="144" t="s">
        <v>51</v>
      </c>
      <c r="I25" s="144" t="s">
        <v>81</v>
      </c>
      <c r="J25" s="150">
        <v>0.3</v>
      </c>
      <c r="K25" s="686"/>
    </row>
    <row r="26" spans="1:11" ht="12.75" customHeight="1" thickBot="1">
      <c r="A26" s="677"/>
      <c r="B26" s="688"/>
      <c r="C26" s="688"/>
      <c r="D26" s="667" t="s">
        <v>34</v>
      </c>
      <c r="E26" s="668"/>
      <c r="F26" s="156">
        <f>SUM(F24:F25)</f>
        <v>2.1</v>
      </c>
      <c r="G26" s="177"/>
      <c r="H26" s="668" t="s">
        <v>34</v>
      </c>
      <c r="I26" s="668"/>
      <c r="J26" s="153">
        <f>SUM(J24:J25)</f>
        <v>1</v>
      </c>
      <c r="K26" s="687"/>
    </row>
    <row r="27" spans="1:11" ht="24.75" customHeight="1" thickBot="1">
      <c r="A27" s="27">
        <v>6</v>
      </c>
      <c r="B27" s="242" t="s">
        <v>587</v>
      </c>
      <c r="C27" s="243" t="s">
        <v>150</v>
      </c>
      <c r="D27" s="40" t="s">
        <v>18</v>
      </c>
      <c r="E27" s="28" t="s">
        <v>151</v>
      </c>
      <c r="F27" s="246">
        <v>0.39</v>
      </c>
      <c r="G27" s="244" t="s">
        <v>152</v>
      </c>
      <c r="H27" s="28" t="s">
        <v>18</v>
      </c>
      <c r="I27" s="28" t="s">
        <v>18</v>
      </c>
      <c r="J27" s="245">
        <v>0</v>
      </c>
      <c r="K27" s="42" t="s">
        <v>45</v>
      </c>
    </row>
    <row r="28" spans="1:11" ht="13.5" customHeight="1">
      <c r="A28" s="675">
        <v>7</v>
      </c>
      <c r="B28" s="681" t="s">
        <v>377</v>
      </c>
      <c r="C28" s="678" t="s">
        <v>308</v>
      </c>
      <c r="D28" s="63" t="s">
        <v>125</v>
      </c>
      <c r="E28" s="63" t="s">
        <v>423</v>
      </c>
      <c r="F28" s="264">
        <v>9.73</v>
      </c>
      <c r="G28" s="248" t="s">
        <v>165</v>
      </c>
      <c r="H28" s="224" t="s">
        <v>424</v>
      </c>
      <c r="I28" s="249" t="s">
        <v>425</v>
      </c>
      <c r="J28" s="225">
        <v>0.5</v>
      </c>
      <c r="K28" s="230" t="s">
        <v>87</v>
      </c>
    </row>
    <row r="29" spans="1:11" ht="13.5" customHeight="1">
      <c r="A29" s="676"/>
      <c r="B29" s="682"/>
      <c r="C29" s="679"/>
      <c r="D29" s="56"/>
      <c r="E29" s="56"/>
      <c r="F29" s="234"/>
      <c r="G29" s="250" t="s">
        <v>166</v>
      </c>
      <c r="H29" s="142" t="s">
        <v>426</v>
      </c>
      <c r="I29" s="251" t="s">
        <v>432</v>
      </c>
      <c r="J29" s="149">
        <v>0.8</v>
      </c>
      <c r="K29" s="119"/>
    </row>
    <row r="30" spans="1:11" ht="13.5" customHeight="1">
      <c r="A30" s="676"/>
      <c r="B30" s="682"/>
      <c r="C30" s="679"/>
      <c r="D30" s="56"/>
      <c r="E30" s="56"/>
      <c r="F30" s="234"/>
      <c r="G30" s="250" t="s">
        <v>167</v>
      </c>
      <c r="H30" s="142" t="s">
        <v>427</v>
      </c>
      <c r="I30" s="251" t="s">
        <v>428</v>
      </c>
      <c r="J30" s="149">
        <v>0.2</v>
      </c>
      <c r="K30" s="119"/>
    </row>
    <row r="31" spans="1:11" ht="15" customHeight="1">
      <c r="A31" s="676"/>
      <c r="B31" s="682"/>
      <c r="C31" s="679"/>
      <c r="D31" s="56"/>
      <c r="E31" s="56"/>
      <c r="F31" s="234"/>
      <c r="G31" s="250" t="s">
        <v>97</v>
      </c>
      <c r="H31" s="142" t="s">
        <v>429</v>
      </c>
      <c r="I31" s="251" t="s">
        <v>430</v>
      </c>
      <c r="J31" s="149">
        <v>1.9</v>
      </c>
      <c r="K31" s="119"/>
    </row>
    <row r="32" spans="1:11" ht="15" customHeight="1">
      <c r="A32" s="676"/>
      <c r="B32" s="682"/>
      <c r="C32" s="679"/>
      <c r="D32" s="56"/>
      <c r="E32" s="56"/>
      <c r="F32" s="234"/>
      <c r="G32" s="250" t="s">
        <v>293</v>
      </c>
      <c r="H32" s="142" t="s">
        <v>431</v>
      </c>
      <c r="I32" s="251" t="s">
        <v>423</v>
      </c>
      <c r="J32" s="149">
        <v>0.23</v>
      </c>
      <c r="K32" s="119"/>
    </row>
    <row r="33" spans="1:11" ht="15" customHeight="1">
      <c r="A33" s="676"/>
      <c r="B33" s="682"/>
      <c r="C33" s="679"/>
      <c r="D33" s="56" t="s">
        <v>423</v>
      </c>
      <c r="E33" s="56" t="s">
        <v>332</v>
      </c>
      <c r="F33" s="233">
        <v>4</v>
      </c>
      <c r="G33" s="252" t="s">
        <v>121</v>
      </c>
      <c r="H33" s="142" t="s">
        <v>334</v>
      </c>
      <c r="I33" s="142" t="s">
        <v>335</v>
      </c>
      <c r="J33" s="149">
        <v>0.4</v>
      </c>
      <c r="K33" s="119" t="s">
        <v>117</v>
      </c>
    </row>
    <row r="34" spans="1:11" ht="15" customHeight="1">
      <c r="A34" s="676"/>
      <c r="B34" s="682"/>
      <c r="C34" s="679"/>
      <c r="D34" s="56"/>
      <c r="E34" s="56"/>
      <c r="F34" s="234"/>
      <c r="G34" s="253" t="s">
        <v>411</v>
      </c>
      <c r="H34" s="228" t="s">
        <v>333</v>
      </c>
      <c r="I34" s="228" t="s">
        <v>332</v>
      </c>
      <c r="J34" s="229">
        <v>0.15</v>
      </c>
      <c r="K34" s="119"/>
    </row>
    <row r="35" spans="1:11" ht="15" customHeight="1" thickBot="1">
      <c r="A35" s="677"/>
      <c r="B35" s="688"/>
      <c r="C35" s="206" t="s">
        <v>366</v>
      </c>
      <c r="D35" s="721" t="s">
        <v>34</v>
      </c>
      <c r="E35" s="714"/>
      <c r="F35" s="182">
        <f>SUM(F28:F34)</f>
        <v>13.73</v>
      </c>
      <c r="G35" s="231"/>
      <c r="H35" s="714" t="s">
        <v>34</v>
      </c>
      <c r="I35" s="714"/>
      <c r="J35" s="239">
        <f>SUM(J28:J34)</f>
        <v>4.18</v>
      </c>
      <c r="K35" s="118"/>
    </row>
    <row r="36" spans="1:11" ht="10.5" customHeight="1">
      <c r="A36" s="675">
        <v>8</v>
      </c>
      <c r="B36" s="681" t="s">
        <v>396</v>
      </c>
      <c r="C36" s="678" t="s">
        <v>168</v>
      </c>
      <c r="D36" s="681" t="s">
        <v>169</v>
      </c>
      <c r="E36" s="681" t="s">
        <v>170</v>
      </c>
      <c r="F36" s="722">
        <v>5.565</v>
      </c>
      <c r="G36" s="257" t="s">
        <v>171</v>
      </c>
      <c r="H36" s="224" t="s">
        <v>78</v>
      </c>
      <c r="I36" s="258" t="s">
        <v>174</v>
      </c>
      <c r="J36" s="225">
        <v>0.2</v>
      </c>
      <c r="K36" s="685" t="s">
        <v>9</v>
      </c>
    </row>
    <row r="37" spans="1:11" ht="10.5" customHeight="1">
      <c r="A37" s="676"/>
      <c r="B37" s="682"/>
      <c r="C37" s="679"/>
      <c r="D37" s="682"/>
      <c r="E37" s="682"/>
      <c r="F37" s="697"/>
      <c r="G37" s="259" t="s">
        <v>172</v>
      </c>
      <c r="H37" s="142" t="s">
        <v>133</v>
      </c>
      <c r="I37" s="260" t="s">
        <v>55</v>
      </c>
      <c r="J37" s="149">
        <v>0.4</v>
      </c>
      <c r="K37" s="686"/>
    </row>
    <row r="38" spans="1:11" ht="13.5" customHeight="1">
      <c r="A38" s="676"/>
      <c r="B38" s="682"/>
      <c r="C38" s="679"/>
      <c r="D38" s="682"/>
      <c r="E38" s="682"/>
      <c r="F38" s="697"/>
      <c r="G38" s="259" t="s">
        <v>173</v>
      </c>
      <c r="H38" s="142" t="s">
        <v>177</v>
      </c>
      <c r="I38" s="260" t="s">
        <v>14</v>
      </c>
      <c r="J38" s="149">
        <v>0.5</v>
      </c>
      <c r="K38" s="686"/>
    </row>
    <row r="39" spans="1:11" ht="13.5" customHeight="1">
      <c r="A39" s="676"/>
      <c r="B39" s="682"/>
      <c r="C39" s="679"/>
      <c r="D39" s="682"/>
      <c r="E39" s="682"/>
      <c r="F39" s="697"/>
      <c r="G39" s="259" t="s">
        <v>102</v>
      </c>
      <c r="H39" s="142" t="s">
        <v>135</v>
      </c>
      <c r="I39" s="260" t="s">
        <v>175</v>
      </c>
      <c r="J39" s="149">
        <v>0.1</v>
      </c>
      <c r="K39" s="686"/>
    </row>
    <row r="40" spans="1:11" ht="13.5" customHeight="1">
      <c r="A40" s="676"/>
      <c r="B40" s="682"/>
      <c r="C40" s="679"/>
      <c r="D40" s="682"/>
      <c r="E40" s="682"/>
      <c r="F40" s="697"/>
      <c r="G40" s="259" t="s">
        <v>173</v>
      </c>
      <c r="H40" s="261" t="s">
        <v>175</v>
      </c>
      <c r="I40" s="262" t="s">
        <v>176</v>
      </c>
      <c r="J40" s="149">
        <v>0.2</v>
      </c>
      <c r="K40" s="686"/>
    </row>
    <row r="41" spans="1:11" ht="13.5" customHeight="1">
      <c r="A41" s="676"/>
      <c r="B41" s="682"/>
      <c r="C41" s="679"/>
      <c r="D41" s="682"/>
      <c r="E41" s="682"/>
      <c r="F41" s="697"/>
      <c r="G41" s="253" t="s">
        <v>173</v>
      </c>
      <c r="H41" s="228" t="s">
        <v>17</v>
      </c>
      <c r="I41" s="263" t="s">
        <v>170</v>
      </c>
      <c r="J41" s="229">
        <v>0.5</v>
      </c>
      <c r="K41" s="686"/>
    </row>
    <row r="42" spans="1:11" ht="12.75" customHeight="1" thickBot="1">
      <c r="A42" s="677"/>
      <c r="B42" s="688"/>
      <c r="C42" s="680"/>
      <c r="D42" s="667" t="s">
        <v>34</v>
      </c>
      <c r="E42" s="668"/>
      <c r="F42" s="182">
        <v>5.565</v>
      </c>
      <c r="G42" s="177"/>
      <c r="H42" s="668" t="s">
        <v>34</v>
      </c>
      <c r="I42" s="668"/>
      <c r="J42" s="153">
        <f>SUM(J36:J41)</f>
        <v>1.9</v>
      </c>
      <c r="K42" s="687"/>
    </row>
    <row r="43" spans="1:11" ht="12.75" customHeight="1">
      <c r="A43" s="675">
        <v>9</v>
      </c>
      <c r="B43" s="681" t="s">
        <v>379</v>
      </c>
      <c r="C43" s="681" t="s">
        <v>307</v>
      </c>
      <c r="D43" s="681" t="s">
        <v>18</v>
      </c>
      <c r="E43" s="681" t="s">
        <v>122</v>
      </c>
      <c r="F43" s="683">
        <v>2.435</v>
      </c>
      <c r="G43" s="159" t="s">
        <v>294</v>
      </c>
      <c r="H43" s="160" t="s">
        <v>18</v>
      </c>
      <c r="I43" s="160" t="s">
        <v>123</v>
      </c>
      <c r="J43" s="161">
        <v>0.05</v>
      </c>
      <c r="K43" s="685" t="s">
        <v>28</v>
      </c>
    </row>
    <row r="44" spans="1:11" ht="12.75" customHeight="1">
      <c r="A44" s="676"/>
      <c r="B44" s="682"/>
      <c r="C44" s="682"/>
      <c r="D44" s="682"/>
      <c r="E44" s="682"/>
      <c r="F44" s="684"/>
      <c r="G44" s="162" t="s">
        <v>48</v>
      </c>
      <c r="H44" s="141" t="s">
        <v>123</v>
      </c>
      <c r="I44" s="141" t="s">
        <v>118</v>
      </c>
      <c r="J44" s="148">
        <v>1.05</v>
      </c>
      <c r="K44" s="686"/>
    </row>
    <row r="45" spans="1:11" ht="12.75" customHeight="1">
      <c r="A45" s="676"/>
      <c r="B45" s="682"/>
      <c r="C45" s="682"/>
      <c r="D45" s="682"/>
      <c r="E45" s="682"/>
      <c r="F45" s="684"/>
      <c r="G45" s="163" t="s">
        <v>7</v>
      </c>
      <c r="H45" s="141" t="s">
        <v>118</v>
      </c>
      <c r="I45" s="141" t="s">
        <v>119</v>
      </c>
      <c r="J45" s="148">
        <v>0.1</v>
      </c>
      <c r="K45" s="686"/>
    </row>
    <row r="46" spans="1:11" ht="12.75" customHeight="1">
      <c r="A46" s="676"/>
      <c r="B46" s="682"/>
      <c r="C46" s="682"/>
      <c r="D46" s="682"/>
      <c r="E46" s="682"/>
      <c r="F46" s="684"/>
      <c r="G46" s="162" t="s">
        <v>48</v>
      </c>
      <c r="H46" s="141">
        <v>1.235</v>
      </c>
      <c r="I46" s="141" t="s">
        <v>124</v>
      </c>
      <c r="J46" s="148">
        <v>1.1</v>
      </c>
      <c r="K46" s="686"/>
    </row>
    <row r="47" spans="1:11" ht="12.75" customHeight="1">
      <c r="A47" s="676"/>
      <c r="B47" s="682"/>
      <c r="C47" s="682"/>
      <c r="D47" s="682"/>
      <c r="E47" s="682"/>
      <c r="F47" s="684"/>
      <c r="G47" s="195" t="s">
        <v>295</v>
      </c>
      <c r="H47" s="144" t="s">
        <v>124</v>
      </c>
      <c r="I47" s="144" t="s">
        <v>122</v>
      </c>
      <c r="J47" s="150">
        <v>0.1</v>
      </c>
      <c r="K47" s="686"/>
    </row>
    <row r="48" spans="1:11" s="70" customFormat="1" ht="12.75" customHeight="1" thickBot="1">
      <c r="A48" s="677"/>
      <c r="B48" s="688"/>
      <c r="C48" s="688"/>
      <c r="D48" s="721" t="s">
        <v>34</v>
      </c>
      <c r="E48" s="714"/>
      <c r="F48" s="192">
        <f>SUM(F43:F47)</f>
        <v>2.435</v>
      </c>
      <c r="G48" s="152"/>
      <c r="H48" s="714" t="s">
        <v>34</v>
      </c>
      <c r="I48" s="714"/>
      <c r="J48" s="239">
        <f>SUM(J43:J47)</f>
        <v>2.4</v>
      </c>
      <c r="K48" s="687"/>
    </row>
    <row r="49" spans="1:11" ht="12.75" customHeight="1">
      <c r="A49" s="675">
        <v>10</v>
      </c>
      <c r="B49" s="681" t="s">
        <v>380</v>
      </c>
      <c r="C49" s="681" t="s">
        <v>310</v>
      </c>
      <c r="D49" s="681" t="s">
        <v>18</v>
      </c>
      <c r="E49" s="681" t="s">
        <v>311</v>
      </c>
      <c r="F49" s="722">
        <v>3.57</v>
      </c>
      <c r="G49" s="171" t="s">
        <v>144</v>
      </c>
      <c r="H49" s="160" t="s">
        <v>312</v>
      </c>
      <c r="I49" s="160" t="s">
        <v>155</v>
      </c>
      <c r="J49" s="161">
        <v>0.1</v>
      </c>
      <c r="K49" s="685" t="s">
        <v>45</v>
      </c>
    </row>
    <row r="50" spans="1:11" ht="12.75" customHeight="1">
      <c r="A50" s="676"/>
      <c r="B50" s="682"/>
      <c r="C50" s="682"/>
      <c r="D50" s="682"/>
      <c r="E50" s="682"/>
      <c r="F50" s="697"/>
      <c r="G50" s="163" t="s">
        <v>144</v>
      </c>
      <c r="H50" s="141" t="s">
        <v>313</v>
      </c>
      <c r="I50" s="141" t="s">
        <v>314</v>
      </c>
      <c r="J50" s="148">
        <v>0.3</v>
      </c>
      <c r="K50" s="686"/>
    </row>
    <row r="51" spans="1:11" ht="12.75" customHeight="1" thickBot="1">
      <c r="A51" s="676"/>
      <c r="B51" s="682"/>
      <c r="C51" s="682"/>
      <c r="D51" s="691"/>
      <c r="E51" s="691"/>
      <c r="F51" s="731"/>
      <c r="G51" s="164" t="s">
        <v>297</v>
      </c>
      <c r="H51" s="144" t="s">
        <v>315</v>
      </c>
      <c r="I51" s="144" t="s">
        <v>316</v>
      </c>
      <c r="J51" s="150">
        <v>0.1</v>
      </c>
      <c r="K51" s="686"/>
    </row>
    <row r="52" spans="1:11" ht="12.75" customHeight="1" thickBot="1">
      <c r="A52" s="677"/>
      <c r="B52" s="688"/>
      <c r="C52" s="688"/>
      <c r="D52" s="668" t="s">
        <v>34</v>
      </c>
      <c r="E52" s="668"/>
      <c r="F52" s="185">
        <f>SUM(F49:F51)</f>
        <v>3.57</v>
      </c>
      <c r="G52" s="121"/>
      <c r="H52" s="718" t="s">
        <v>34</v>
      </c>
      <c r="I52" s="718"/>
      <c r="J52" s="153">
        <f>SUM(J49:J51)</f>
        <v>0.5</v>
      </c>
      <c r="K52" s="687"/>
    </row>
    <row r="53" spans="1:11" ht="12.75" customHeight="1" thickBot="1">
      <c r="A53" s="129"/>
      <c r="B53" s="130"/>
      <c r="C53" s="720" t="s">
        <v>588</v>
      </c>
      <c r="D53" s="720"/>
      <c r="E53" s="720"/>
      <c r="F53" s="266">
        <f>F10+F12+F20+F23+F26+F27+F35+F42+F48+F52</f>
        <v>52.058</v>
      </c>
      <c r="G53" s="719" t="s">
        <v>588</v>
      </c>
      <c r="H53" s="720"/>
      <c r="I53" s="720"/>
      <c r="J53" s="269">
        <f>J10+J12+J20+J23+J26+J27+J35+J42+J48+J52</f>
        <v>19.254</v>
      </c>
      <c r="K53" s="268"/>
    </row>
    <row r="54" ht="12" customHeight="1" thickTop="1"/>
    <row r="55" ht="12" customHeight="1"/>
    <row r="63" ht="13.5" customHeight="1"/>
    <row r="64" ht="12" customHeight="1"/>
    <row r="65" ht="12.7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2.75" customHeight="1"/>
    <row r="73" ht="11.25" customHeight="1"/>
    <row r="74" ht="11.25" customHeight="1"/>
    <row r="75" ht="11.25" customHeight="1"/>
    <row r="76" ht="11.25" customHeight="1"/>
    <row r="77" ht="11.25" customHeight="1"/>
    <row r="78" ht="12.75" customHeight="1"/>
    <row r="79" ht="11.25" customHeight="1"/>
    <row r="80" ht="11.25" customHeight="1"/>
    <row r="81" ht="11.25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.75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.75" customHeight="1"/>
    <row r="98" ht="12" customHeight="1"/>
    <row r="99" ht="12" customHeight="1"/>
    <row r="100" ht="12" customHeight="1"/>
    <row r="101" ht="12" customHeight="1"/>
    <row r="102" ht="12.75" customHeight="1"/>
    <row r="103" ht="12" customHeight="1"/>
    <row r="104" ht="12" customHeight="1"/>
    <row r="105" ht="12" customHeight="1"/>
    <row r="106" ht="12.75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3.5" customHeight="1"/>
    <row r="118" ht="12" customHeight="1"/>
    <row r="119" ht="12" customHeight="1"/>
    <row r="120" ht="12.75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5" customHeight="1"/>
    <row r="132" ht="22.5" customHeight="1"/>
    <row r="133" ht="348.75" customHeight="1"/>
    <row r="134" ht="277.5" customHeight="1"/>
    <row r="135" ht="37.5" customHeight="1"/>
    <row r="136" ht="26.25" customHeight="1"/>
    <row r="137" ht="32.25" customHeight="1"/>
    <row r="138" ht="26.2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30" customHeight="1"/>
    <row r="160" ht="36" customHeight="1"/>
  </sheetData>
  <sheetProtection/>
  <mergeCells count="79">
    <mergeCell ref="K36:K42"/>
    <mergeCell ref="K43:K48"/>
    <mergeCell ref="K49:K52"/>
    <mergeCell ref="A49:A52"/>
    <mergeCell ref="B49:B52"/>
    <mergeCell ref="C49:C52"/>
    <mergeCell ref="D49:D51"/>
    <mergeCell ref="E49:E51"/>
    <mergeCell ref="F49:F51"/>
    <mergeCell ref="F36:F41"/>
    <mergeCell ref="K21:K23"/>
    <mergeCell ref="A24:A26"/>
    <mergeCell ref="B24:B26"/>
    <mergeCell ref="C24:C26"/>
    <mergeCell ref="D24:D25"/>
    <mergeCell ref="E24:E25"/>
    <mergeCell ref="F24:F25"/>
    <mergeCell ref="K24:K26"/>
    <mergeCell ref="C21:C23"/>
    <mergeCell ref="D23:E23"/>
    <mergeCell ref="K3:K4"/>
    <mergeCell ref="K7:K10"/>
    <mergeCell ref="A11:A12"/>
    <mergeCell ref="B11:B12"/>
    <mergeCell ref="K11:K12"/>
    <mergeCell ref="A13:A20"/>
    <mergeCell ref="B13:B20"/>
    <mergeCell ref="C13:C19"/>
    <mergeCell ref="B3:B4"/>
    <mergeCell ref="C7:C9"/>
    <mergeCell ref="E7:E9"/>
    <mergeCell ref="F7:F9"/>
    <mergeCell ref="A7:A10"/>
    <mergeCell ref="B7:B10"/>
    <mergeCell ref="A3:A4"/>
    <mergeCell ref="C3:C4"/>
    <mergeCell ref="D10:E10"/>
    <mergeCell ref="H23:I23"/>
    <mergeCell ref="A21:A23"/>
    <mergeCell ref="B21:B23"/>
    <mergeCell ref="D21:D22"/>
    <mergeCell ref="E21:E22"/>
    <mergeCell ref="F21:F22"/>
    <mergeCell ref="A28:A35"/>
    <mergeCell ref="B28:B35"/>
    <mergeCell ref="C28:C34"/>
    <mergeCell ref="A36:A42"/>
    <mergeCell ref="D48:E48"/>
    <mergeCell ref="H48:I48"/>
    <mergeCell ref="A43:A48"/>
    <mergeCell ref="B43:B48"/>
    <mergeCell ref="C43:C48"/>
    <mergeCell ref="D43:D47"/>
    <mergeCell ref="G53:I53"/>
    <mergeCell ref="C53:E53"/>
    <mergeCell ref="D26:E26"/>
    <mergeCell ref="H26:I26"/>
    <mergeCell ref="D35:E35"/>
    <mergeCell ref="H35:I35"/>
    <mergeCell ref="D42:E42"/>
    <mergeCell ref="H42:I42"/>
    <mergeCell ref="E43:E47"/>
    <mergeCell ref="F43:F47"/>
    <mergeCell ref="B36:B42"/>
    <mergeCell ref="C36:C42"/>
    <mergeCell ref="D36:D41"/>
    <mergeCell ref="E36:E41"/>
    <mergeCell ref="D52:E52"/>
    <mergeCell ref="H52:I52"/>
    <mergeCell ref="H20:I20"/>
    <mergeCell ref="H12:I12"/>
    <mergeCell ref="A1:K1"/>
    <mergeCell ref="A6:K6"/>
    <mergeCell ref="D3:E3"/>
    <mergeCell ref="H3:I3"/>
    <mergeCell ref="H10:I10"/>
    <mergeCell ref="D12:E12"/>
    <mergeCell ref="D20:E20"/>
    <mergeCell ref="D7:D9"/>
  </mergeCells>
  <printOptions horizontalCentered="1"/>
  <pageMargins left="0.4330708661417323" right="0.31496062992125984" top="0.7874015748031497" bottom="0.5905511811023623" header="0.2755905511811024" footer="0.1968503937007874"/>
  <pageSetup fitToHeight="0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7"/>
  <sheetViews>
    <sheetView showGridLines="0" view="pageBreakPreview" zoomScaleSheetLayoutView="100" zoomScalePageLayoutView="0" workbookViewId="0" topLeftCell="A1">
      <selection activeCell="Q83" sqref="Q83"/>
    </sheetView>
  </sheetViews>
  <sheetFormatPr defaultColWidth="9.00390625" defaultRowHeight="12.75"/>
  <cols>
    <col min="1" max="1" width="3.25390625" style="13" customWidth="1"/>
    <col min="2" max="2" width="7.00390625" style="7" customWidth="1"/>
    <col min="3" max="3" width="28.875" style="0" customWidth="1"/>
    <col min="4" max="5" width="5.875" style="0" customWidth="1"/>
    <col min="6" max="6" width="9.125" style="0" customWidth="1"/>
    <col min="7" max="7" width="26.75390625" style="0" customWidth="1"/>
    <col min="8" max="9" width="5.75390625" style="0" customWidth="1"/>
    <col min="10" max="10" width="9.125" style="0" customWidth="1"/>
    <col min="11" max="11" width="10.625" style="0" customWidth="1"/>
  </cols>
  <sheetData>
    <row r="1" spans="1:11" ht="12" customHeight="1">
      <c r="A1" s="12"/>
      <c r="B1" s="9"/>
      <c r="C1" s="1"/>
      <c r="D1" s="2"/>
      <c r="E1" s="2"/>
      <c r="F1" s="3"/>
      <c r="G1" s="2"/>
      <c r="H1" s="2"/>
      <c r="I1" s="2"/>
      <c r="J1" s="4"/>
      <c r="K1" s="1"/>
    </row>
    <row r="2" spans="1:11" ht="30" customHeight="1">
      <c r="A2" s="736" t="s">
        <v>368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</row>
    <row r="3" spans="1:11" ht="11.2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 customHeight="1" thickTop="1">
      <c r="A4" s="723" t="s">
        <v>0</v>
      </c>
      <c r="B4" s="216" t="s">
        <v>1</v>
      </c>
      <c r="C4" s="725" t="s">
        <v>2</v>
      </c>
      <c r="D4" s="717" t="s">
        <v>3</v>
      </c>
      <c r="E4" s="717"/>
      <c r="F4" s="217" t="s">
        <v>36</v>
      </c>
      <c r="G4" s="273" t="s">
        <v>5</v>
      </c>
      <c r="H4" s="717" t="s">
        <v>3</v>
      </c>
      <c r="I4" s="717"/>
      <c r="J4" s="216" t="s">
        <v>20</v>
      </c>
      <c r="K4" s="727" t="s">
        <v>248</v>
      </c>
    </row>
    <row r="5" spans="1:11" ht="12.75" customHeight="1" thickBot="1">
      <c r="A5" s="724"/>
      <c r="B5" s="274" t="s">
        <v>4</v>
      </c>
      <c r="C5" s="726"/>
      <c r="D5" s="220" t="s">
        <v>10</v>
      </c>
      <c r="E5" s="220" t="s">
        <v>11</v>
      </c>
      <c r="F5" s="275" t="s">
        <v>22</v>
      </c>
      <c r="G5" s="276" t="s">
        <v>6</v>
      </c>
      <c r="H5" s="220" t="s">
        <v>10</v>
      </c>
      <c r="I5" s="220" t="s">
        <v>11</v>
      </c>
      <c r="J5" s="274" t="s">
        <v>21</v>
      </c>
      <c r="K5" s="728"/>
    </row>
    <row r="6" spans="1:11" ht="12.75" customHeight="1">
      <c r="A6" s="675">
        <v>1</v>
      </c>
      <c r="B6" s="681" t="s">
        <v>390</v>
      </c>
      <c r="C6" s="681" t="s">
        <v>285</v>
      </c>
      <c r="D6" s="681" t="s">
        <v>562</v>
      </c>
      <c r="E6" s="681" t="s">
        <v>563</v>
      </c>
      <c r="F6" s="722">
        <v>2.93</v>
      </c>
      <c r="G6" s="257" t="s">
        <v>49</v>
      </c>
      <c r="H6" s="224"/>
      <c r="I6" s="224"/>
      <c r="J6" s="225"/>
      <c r="K6" s="685" t="s">
        <v>540</v>
      </c>
    </row>
    <row r="7" spans="1:11" ht="12.75" customHeight="1">
      <c r="A7" s="676"/>
      <c r="B7" s="682"/>
      <c r="C7" s="682"/>
      <c r="D7" s="682"/>
      <c r="E7" s="682"/>
      <c r="F7" s="697"/>
      <c r="G7" s="259" t="s">
        <v>178</v>
      </c>
      <c r="H7" s="142"/>
      <c r="I7" s="142"/>
      <c r="J7" s="149"/>
      <c r="K7" s="686"/>
    </row>
    <row r="8" spans="1:11" ht="12.75" customHeight="1">
      <c r="A8" s="676"/>
      <c r="B8" s="682"/>
      <c r="C8" s="682"/>
      <c r="D8" s="682"/>
      <c r="E8" s="682"/>
      <c r="F8" s="697"/>
      <c r="G8" s="259" t="s">
        <v>183</v>
      </c>
      <c r="H8" s="142" t="s">
        <v>37</v>
      </c>
      <c r="I8" s="142" t="s">
        <v>565</v>
      </c>
      <c r="J8" s="149">
        <v>0.1</v>
      </c>
      <c r="K8" s="686"/>
    </row>
    <row r="9" spans="1:11" ht="12.75" customHeight="1">
      <c r="A9" s="676"/>
      <c r="B9" s="682"/>
      <c r="C9" s="682"/>
      <c r="D9" s="682"/>
      <c r="E9" s="682"/>
      <c r="F9" s="697"/>
      <c r="G9" s="253" t="s">
        <v>418</v>
      </c>
      <c r="H9" s="228" t="s">
        <v>564</v>
      </c>
      <c r="I9" s="228" t="s">
        <v>563</v>
      </c>
      <c r="J9" s="229">
        <v>0.4</v>
      </c>
      <c r="K9" s="686"/>
    </row>
    <row r="10" spans="1:11" ht="12.75" customHeight="1" thickBot="1">
      <c r="A10" s="677"/>
      <c r="B10" s="688"/>
      <c r="C10" s="688"/>
      <c r="D10" s="721" t="s">
        <v>34</v>
      </c>
      <c r="E10" s="714"/>
      <c r="F10" s="182">
        <f>SUM(F6:F9)</f>
        <v>2.93</v>
      </c>
      <c r="G10" s="231"/>
      <c r="H10" s="714" t="s">
        <v>34</v>
      </c>
      <c r="I10" s="714"/>
      <c r="J10" s="239">
        <f>SUM(J6:J9)</f>
        <v>0.5</v>
      </c>
      <c r="K10" s="687"/>
    </row>
    <row r="11" spans="1:11" ht="12.75" customHeight="1">
      <c r="A11" s="675">
        <v>2</v>
      </c>
      <c r="B11" s="681" t="s">
        <v>391</v>
      </c>
      <c r="C11" s="681" t="s">
        <v>250</v>
      </c>
      <c r="D11" s="681" t="s">
        <v>542</v>
      </c>
      <c r="E11" s="681" t="s">
        <v>566</v>
      </c>
      <c r="F11" s="722">
        <v>2.27</v>
      </c>
      <c r="G11" s="257" t="s">
        <v>46</v>
      </c>
      <c r="H11" s="224" t="s">
        <v>78</v>
      </c>
      <c r="I11" s="224" t="s">
        <v>568</v>
      </c>
      <c r="J11" s="225">
        <v>0.025</v>
      </c>
      <c r="K11" s="685" t="s">
        <v>540</v>
      </c>
    </row>
    <row r="12" spans="1:11" ht="12.75" customHeight="1">
      <c r="A12" s="676"/>
      <c r="B12" s="682"/>
      <c r="C12" s="682"/>
      <c r="D12" s="682"/>
      <c r="E12" s="682"/>
      <c r="F12" s="697"/>
      <c r="G12" s="259" t="s">
        <v>46</v>
      </c>
      <c r="H12" s="142" t="s">
        <v>51</v>
      </c>
      <c r="I12" s="142" t="s">
        <v>569</v>
      </c>
      <c r="J12" s="149">
        <v>0.025</v>
      </c>
      <c r="K12" s="686"/>
    </row>
    <row r="13" spans="1:11" ht="12.75" customHeight="1">
      <c r="A13" s="676"/>
      <c r="B13" s="682"/>
      <c r="C13" s="682"/>
      <c r="D13" s="682"/>
      <c r="E13" s="682"/>
      <c r="F13" s="697"/>
      <c r="G13" s="259" t="s">
        <v>178</v>
      </c>
      <c r="H13" s="142" t="s">
        <v>81</v>
      </c>
      <c r="I13" s="142" t="s">
        <v>185</v>
      </c>
      <c r="J13" s="149">
        <v>0.4</v>
      </c>
      <c r="K13" s="686"/>
    </row>
    <row r="14" spans="1:11" ht="12.75" customHeight="1">
      <c r="A14" s="676"/>
      <c r="B14" s="682"/>
      <c r="C14" s="682"/>
      <c r="D14" s="682"/>
      <c r="E14" s="682"/>
      <c r="F14" s="697"/>
      <c r="G14" s="253" t="s">
        <v>184</v>
      </c>
      <c r="H14" s="228" t="s">
        <v>567</v>
      </c>
      <c r="I14" s="228" t="s">
        <v>566</v>
      </c>
      <c r="J14" s="229">
        <v>0.1</v>
      </c>
      <c r="K14" s="686"/>
    </row>
    <row r="15" spans="1:11" ht="12.75" customHeight="1" thickBot="1">
      <c r="A15" s="677"/>
      <c r="B15" s="688"/>
      <c r="C15" s="688"/>
      <c r="D15" s="721" t="s">
        <v>34</v>
      </c>
      <c r="E15" s="714"/>
      <c r="F15" s="182">
        <f>SUM(F11:F14)</f>
        <v>2.27</v>
      </c>
      <c r="G15" s="231"/>
      <c r="H15" s="714" t="s">
        <v>34</v>
      </c>
      <c r="I15" s="714"/>
      <c r="J15" s="239">
        <f>SUM(J11:J14)</f>
        <v>0.55</v>
      </c>
      <c r="K15" s="687"/>
    </row>
    <row r="16" spans="1:11" ht="12.75" customHeight="1">
      <c r="A16" s="676">
        <v>3</v>
      </c>
      <c r="B16" s="682" t="s">
        <v>393</v>
      </c>
      <c r="C16" s="682" t="s">
        <v>571</v>
      </c>
      <c r="D16" s="682" t="s">
        <v>18</v>
      </c>
      <c r="E16" s="682" t="s">
        <v>570</v>
      </c>
      <c r="F16" s="697">
        <v>7</v>
      </c>
      <c r="G16" s="282" t="s">
        <v>419</v>
      </c>
      <c r="H16" s="283" t="s">
        <v>18</v>
      </c>
      <c r="I16" s="283" t="s">
        <v>190</v>
      </c>
      <c r="J16" s="284">
        <v>0.1</v>
      </c>
      <c r="K16" s="686" t="s">
        <v>540</v>
      </c>
    </row>
    <row r="17" spans="1:11" ht="12.75" customHeight="1">
      <c r="A17" s="676"/>
      <c r="B17" s="682"/>
      <c r="C17" s="682"/>
      <c r="D17" s="682"/>
      <c r="E17" s="682"/>
      <c r="F17" s="697"/>
      <c r="G17" s="259" t="s">
        <v>167</v>
      </c>
      <c r="H17" s="142" t="s">
        <v>572</v>
      </c>
      <c r="I17" s="142" t="s">
        <v>145</v>
      </c>
      <c r="J17" s="149">
        <v>0.3</v>
      </c>
      <c r="K17" s="686"/>
    </row>
    <row r="18" spans="1:11" ht="12.75" customHeight="1">
      <c r="A18" s="676"/>
      <c r="B18" s="682"/>
      <c r="C18" s="682"/>
      <c r="D18" s="682"/>
      <c r="E18" s="682"/>
      <c r="F18" s="697"/>
      <c r="G18" s="259" t="s">
        <v>167</v>
      </c>
      <c r="H18" s="142" t="s">
        <v>133</v>
      </c>
      <c r="I18" s="142" t="s">
        <v>120</v>
      </c>
      <c r="J18" s="149">
        <v>0.1</v>
      </c>
      <c r="K18" s="686"/>
    </row>
    <row r="19" spans="1:11" ht="12.75" customHeight="1">
      <c r="A19" s="676"/>
      <c r="B19" s="682"/>
      <c r="C19" s="682"/>
      <c r="D19" s="682"/>
      <c r="E19" s="682"/>
      <c r="F19" s="697"/>
      <c r="G19" s="259" t="s">
        <v>167</v>
      </c>
      <c r="H19" s="142" t="s">
        <v>25</v>
      </c>
      <c r="I19" s="142" t="s">
        <v>566</v>
      </c>
      <c r="J19" s="149">
        <v>0.4</v>
      </c>
      <c r="K19" s="686"/>
    </row>
    <row r="20" spans="1:11" ht="12.75" customHeight="1">
      <c r="A20" s="676"/>
      <c r="B20" s="682"/>
      <c r="C20" s="682"/>
      <c r="D20" s="682"/>
      <c r="E20" s="682"/>
      <c r="F20" s="697"/>
      <c r="G20" s="259" t="s">
        <v>167</v>
      </c>
      <c r="H20" s="142" t="s">
        <v>27</v>
      </c>
      <c r="I20" s="142" t="s">
        <v>574</v>
      </c>
      <c r="J20" s="149">
        <v>0.3</v>
      </c>
      <c r="K20" s="686"/>
    </row>
    <row r="21" spans="1:11" ht="12.75" customHeight="1">
      <c r="A21" s="676"/>
      <c r="B21" s="682"/>
      <c r="C21" s="682"/>
      <c r="D21" s="682"/>
      <c r="E21" s="682"/>
      <c r="F21" s="697"/>
      <c r="G21" s="259" t="s">
        <v>188</v>
      </c>
      <c r="H21" s="142" t="s">
        <v>573</v>
      </c>
      <c r="I21" s="142" t="s">
        <v>137</v>
      </c>
      <c r="J21" s="149">
        <v>1.15</v>
      </c>
      <c r="K21" s="686"/>
    </row>
    <row r="22" spans="1:11" ht="12.75" customHeight="1">
      <c r="A22" s="676"/>
      <c r="B22" s="682"/>
      <c r="C22" s="682"/>
      <c r="D22" s="682"/>
      <c r="E22" s="682"/>
      <c r="F22" s="697"/>
      <c r="G22" s="253" t="s">
        <v>189</v>
      </c>
      <c r="H22" s="228" t="s">
        <v>137</v>
      </c>
      <c r="I22" s="228" t="s">
        <v>570</v>
      </c>
      <c r="J22" s="229">
        <v>1.7</v>
      </c>
      <c r="K22" s="686"/>
    </row>
    <row r="23" spans="1:11" ht="12.75" customHeight="1" thickBot="1">
      <c r="A23" s="676"/>
      <c r="B23" s="682"/>
      <c r="C23" s="682"/>
      <c r="D23" s="732" t="s">
        <v>34</v>
      </c>
      <c r="E23" s="733"/>
      <c r="F23" s="277">
        <f>SUM(F16:F22)</f>
        <v>7</v>
      </c>
      <c r="G23" s="215"/>
      <c r="H23" s="733" t="s">
        <v>34</v>
      </c>
      <c r="I23" s="733"/>
      <c r="J23" s="278">
        <f>SUM(J16:J22)</f>
        <v>4.05</v>
      </c>
      <c r="K23" s="686"/>
    </row>
    <row r="24" spans="1:11" ht="12.75" customHeight="1">
      <c r="A24" s="675">
        <v>4</v>
      </c>
      <c r="B24" s="681" t="s">
        <v>394</v>
      </c>
      <c r="C24" s="681" t="s">
        <v>217</v>
      </c>
      <c r="D24" s="63" t="s">
        <v>575</v>
      </c>
      <c r="E24" s="63" t="s">
        <v>576</v>
      </c>
      <c r="F24" s="213">
        <v>1.555</v>
      </c>
      <c r="G24" s="255"/>
      <c r="H24" s="279"/>
      <c r="I24" s="279"/>
      <c r="J24" s="280"/>
      <c r="K24" s="685" t="s">
        <v>540</v>
      </c>
    </row>
    <row r="25" spans="1:11" ht="12.75" customHeight="1" thickBot="1">
      <c r="A25" s="677"/>
      <c r="B25" s="688"/>
      <c r="C25" s="688"/>
      <c r="D25" s="721" t="s">
        <v>34</v>
      </c>
      <c r="E25" s="714"/>
      <c r="F25" s="156">
        <f>F24</f>
        <v>1.555</v>
      </c>
      <c r="G25" s="232"/>
      <c r="H25" s="734" t="s">
        <v>34</v>
      </c>
      <c r="I25" s="735"/>
      <c r="J25" s="254">
        <f>SUM(J24:J24)</f>
        <v>0</v>
      </c>
      <c r="K25" s="687"/>
    </row>
    <row r="26" spans="1:11" ht="12.75" customHeight="1">
      <c r="A26" s="675">
        <v>5</v>
      </c>
      <c r="B26" s="681" t="s">
        <v>381</v>
      </c>
      <c r="C26" s="681" t="s">
        <v>193</v>
      </c>
      <c r="D26" s="681" t="s">
        <v>194</v>
      </c>
      <c r="E26" s="681" t="s">
        <v>195</v>
      </c>
      <c r="F26" s="722">
        <v>2.87</v>
      </c>
      <c r="G26" s="257" t="s">
        <v>414</v>
      </c>
      <c r="H26" s="224" t="s">
        <v>18</v>
      </c>
      <c r="I26" s="224" t="s">
        <v>190</v>
      </c>
      <c r="J26" s="225">
        <v>0.1</v>
      </c>
      <c r="K26" s="685" t="s">
        <v>74</v>
      </c>
    </row>
    <row r="27" spans="1:11" ht="12.75" customHeight="1">
      <c r="A27" s="676"/>
      <c r="B27" s="682"/>
      <c r="C27" s="682"/>
      <c r="D27" s="682"/>
      <c r="E27" s="682"/>
      <c r="F27" s="697"/>
      <c r="G27" s="259" t="s">
        <v>166</v>
      </c>
      <c r="H27" s="142" t="s">
        <v>128</v>
      </c>
      <c r="I27" s="142" t="s">
        <v>40</v>
      </c>
      <c r="J27" s="149">
        <v>0.6</v>
      </c>
      <c r="K27" s="686"/>
    </row>
    <row r="28" spans="1:11" ht="12.75" customHeight="1">
      <c r="A28" s="676"/>
      <c r="B28" s="682"/>
      <c r="C28" s="682"/>
      <c r="D28" s="682"/>
      <c r="E28" s="682"/>
      <c r="F28" s="697"/>
      <c r="G28" s="253" t="s">
        <v>189</v>
      </c>
      <c r="H28" s="228" t="s">
        <v>180</v>
      </c>
      <c r="I28" s="228" t="s">
        <v>179</v>
      </c>
      <c r="J28" s="229">
        <v>1.4</v>
      </c>
      <c r="K28" s="686"/>
    </row>
    <row r="29" spans="1:11" ht="12.75" customHeight="1" thickBot="1">
      <c r="A29" s="677"/>
      <c r="B29" s="688"/>
      <c r="C29" s="688"/>
      <c r="D29" s="721" t="s">
        <v>34</v>
      </c>
      <c r="E29" s="714"/>
      <c r="F29" s="182">
        <f>SUM(F26:F28)</f>
        <v>2.87</v>
      </c>
      <c r="G29" s="231"/>
      <c r="H29" s="714" t="s">
        <v>34</v>
      </c>
      <c r="I29" s="714"/>
      <c r="J29" s="239">
        <f>SUM(J26:J28)</f>
        <v>2.1</v>
      </c>
      <c r="K29" s="687"/>
    </row>
    <row r="30" spans="1:11" ht="12.75" customHeight="1">
      <c r="A30" s="675">
        <v>6</v>
      </c>
      <c r="B30" s="681" t="s">
        <v>382</v>
      </c>
      <c r="C30" s="681" t="s">
        <v>191</v>
      </c>
      <c r="D30" s="681" t="s">
        <v>18</v>
      </c>
      <c r="E30" s="681" t="s">
        <v>25</v>
      </c>
      <c r="F30" s="722">
        <v>2.6</v>
      </c>
      <c r="G30" s="257" t="s">
        <v>413</v>
      </c>
      <c r="H30" s="224" t="s">
        <v>18</v>
      </c>
      <c r="I30" s="224" t="s">
        <v>190</v>
      </c>
      <c r="J30" s="225">
        <v>0.1</v>
      </c>
      <c r="K30" s="685" t="s">
        <v>74</v>
      </c>
    </row>
    <row r="31" spans="1:11" ht="12.75" customHeight="1">
      <c r="A31" s="676"/>
      <c r="B31" s="682"/>
      <c r="C31" s="682"/>
      <c r="D31" s="682"/>
      <c r="E31" s="682"/>
      <c r="F31" s="697"/>
      <c r="G31" s="259" t="s">
        <v>166</v>
      </c>
      <c r="H31" s="142" t="s">
        <v>128</v>
      </c>
      <c r="I31" s="142" t="s">
        <v>40</v>
      </c>
      <c r="J31" s="149">
        <v>0.6</v>
      </c>
      <c r="K31" s="686"/>
    </row>
    <row r="32" spans="1:11" ht="12.75" customHeight="1">
      <c r="A32" s="676"/>
      <c r="B32" s="682"/>
      <c r="C32" s="682"/>
      <c r="D32" s="682"/>
      <c r="E32" s="682"/>
      <c r="F32" s="697"/>
      <c r="G32" s="259" t="s">
        <v>167</v>
      </c>
      <c r="H32" s="142" t="s">
        <v>192</v>
      </c>
      <c r="I32" s="142" t="s">
        <v>41</v>
      </c>
      <c r="J32" s="149">
        <v>0.05</v>
      </c>
      <c r="K32" s="686"/>
    </row>
    <row r="33" spans="1:11" ht="12.75" customHeight="1" thickBot="1">
      <c r="A33" s="676"/>
      <c r="B33" s="682"/>
      <c r="C33" s="682"/>
      <c r="D33" s="691"/>
      <c r="E33" s="691"/>
      <c r="F33" s="731"/>
      <c r="G33" s="253" t="s">
        <v>178</v>
      </c>
      <c r="H33" s="228" t="s">
        <v>119</v>
      </c>
      <c r="I33" s="228" t="s">
        <v>180</v>
      </c>
      <c r="J33" s="229">
        <v>0.25</v>
      </c>
      <c r="K33" s="686"/>
    </row>
    <row r="34" spans="1:11" ht="12.75" customHeight="1" thickBot="1">
      <c r="A34" s="676"/>
      <c r="B34" s="682"/>
      <c r="C34" s="682"/>
      <c r="D34" s="721" t="s">
        <v>34</v>
      </c>
      <c r="E34" s="714"/>
      <c r="F34" s="281">
        <f>SUM(F30:F33)</f>
        <v>2.6</v>
      </c>
      <c r="G34" s="231"/>
      <c r="H34" s="714" t="s">
        <v>34</v>
      </c>
      <c r="I34" s="714"/>
      <c r="J34" s="239">
        <f>SUM(J30:J33)</f>
        <v>1</v>
      </c>
      <c r="K34" s="687"/>
    </row>
    <row r="35" spans="1:11" ht="12.75" customHeight="1">
      <c r="A35" s="701">
        <v>7</v>
      </c>
      <c r="B35" s="702" t="s">
        <v>383</v>
      </c>
      <c r="C35" s="702" t="s">
        <v>203</v>
      </c>
      <c r="D35" s="165" t="s">
        <v>18</v>
      </c>
      <c r="E35" s="63" t="s">
        <v>40</v>
      </c>
      <c r="F35" s="213">
        <v>0.8</v>
      </c>
      <c r="G35" s="257" t="s">
        <v>301</v>
      </c>
      <c r="H35" s="224" t="s">
        <v>18</v>
      </c>
      <c r="I35" s="258" t="s">
        <v>190</v>
      </c>
      <c r="J35" s="225">
        <v>0.1</v>
      </c>
      <c r="K35" s="230" t="s">
        <v>9</v>
      </c>
    </row>
    <row r="36" spans="1:11" ht="12.75" customHeight="1">
      <c r="A36" s="676"/>
      <c r="B36" s="682"/>
      <c r="C36" s="682"/>
      <c r="D36" s="60"/>
      <c r="E36" s="56"/>
      <c r="F36" s="53"/>
      <c r="G36" s="259" t="s">
        <v>443</v>
      </c>
      <c r="H36" s="142" t="s">
        <v>128</v>
      </c>
      <c r="I36" s="260" t="s">
        <v>40</v>
      </c>
      <c r="J36" s="149">
        <v>0.6</v>
      </c>
      <c r="K36" s="119"/>
    </row>
    <row r="37" spans="1:11" ht="12.75" customHeight="1">
      <c r="A37" s="676"/>
      <c r="B37" s="682"/>
      <c r="C37" s="682"/>
      <c r="D37" s="56" t="s">
        <v>40</v>
      </c>
      <c r="E37" s="56" t="s">
        <v>204</v>
      </c>
      <c r="F37" s="53">
        <v>5.65</v>
      </c>
      <c r="G37" s="252" t="s">
        <v>178</v>
      </c>
      <c r="H37" s="149" t="s">
        <v>78</v>
      </c>
      <c r="I37" s="149" t="s">
        <v>180</v>
      </c>
      <c r="J37" s="149">
        <v>0.15</v>
      </c>
      <c r="K37" s="119" t="s">
        <v>74</v>
      </c>
    </row>
    <row r="38" spans="1:11" ht="12.75" customHeight="1">
      <c r="A38" s="676"/>
      <c r="B38" s="682"/>
      <c r="C38" s="682"/>
      <c r="D38" s="56"/>
      <c r="E38" s="56"/>
      <c r="F38" s="53"/>
      <c r="G38" s="259" t="s">
        <v>416</v>
      </c>
      <c r="H38" s="142" t="s">
        <v>13</v>
      </c>
      <c r="I38" s="142" t="s">
        <v>83</v>
      </c>
      <c r="J38" s="149">
        <v>0.65</v>
      </c>
      <c r="K38" s="119"/>
    </row>
    <row r="39" spans="1:11" ht="12.75" customHeight="1">
      <c r="A39" s="676"/>
      <c r="B39" s="682"/>
      <c r="C39" s="682"/>
      <c r="D39" s="56"/>
      <c r="E39" s="56"/>
      <c r="F39" s="51"/>
      <c r="G39" s="259" t="s">
        <v>102</v>
      </c>
      <c r="H39" s="142" t="s">
        <v>15</v>
      </c>
      <c r="I39" s="142" t="s">
        <v>205</v>
      </c>
      <c r="J39" s="149">
        <v>0.15</v>
      </c>
      <c r="K39" s="119"/>
    </row>
    <row r="40" spans="1:11" ht="12.75" customHeight="1">
      <c r="A40" s="676"/>
      <c r="B40" s="682"/>
      <c r="C40" s="682"/>
      <c r="D40" s="56"/>
      <c r="E40" s="56"/>
      <c r="F40" s="51"/>
      <c r="G40" s="259" t="s">
        <v>102</v>
      </c>
      <c r="H40" s="142" t="s">
        <v>206</v>
      </c>
      <c r="I40" s="142" t="s">
        <v>59</v>
      </c>
      <c r="J40" s="149">
        <v>1</v>
      </c>
      <c r="K40" s="119"/>
    </row>
    <row r="41" spans="1:11" ht="12.75" customHeight="1">
      <c r="A41" s="676"/>
      <c r="B41" s="682"/>
      <c r="C41" s="682"/>
      <c r="D41" s="56"/>
      <c r="E41" s="56"/>
      <c r="F41" s="51"/>
      <c r="G41" s="253" t="s">
        <v>412</v>
      </c>
      <c r="H41" s="228" t="s">
        <v>207</v>
      </c>
      <c r="I41" s="228" t="s">
        <v>204</v>
      </c>
      <c r="J41" s="229">
        <v>0.1</v>
      </c>
      <c r="K41" s="119"/>
    </row>
    <row r="42" spans="1:11" ht="12.75" customHeight="1" thickBot="1">
      <c r="A42" s="677"/>
      <c r="B42" s="688"/>
      <c r="C42" s="688"/>
      <c r="D42" s="721" t="s">
        <v>34</v>
      </c>
      <c r="E42" s="714"/>
      <c r="F42" s="182">
        <f>SUM(F35:F37)</f>
        <v>6.45</v>
      </c>
      <c r="G42" s="231"/>
      <c r="H42" s="714" t="s">
        <v>34</v>
      </c>
      <c r="I42" s="714"/>
      <c r="J42" s="239">
        <f>SUM(J35:J41)</f>
        <v>2.75</v>
      </c>
      <c r="K42" s="118"/>
    </row>
    <row r="43" spans="1:11" ht="12.75" customHeight="1">
      <c r="A43" s="675">
        <v>8</v>
      </c>
      <c r="B43" s="681" t="s">
        <v>395</v>
      </c>
      <c r="C43" s="681" t="s">
        <v>365</v>
      </c>
      <c r="D43" s="681" t="s">
        <v>544</v>
      </c>
      <c r="E43" s="681" t="s">
        <v>549</v>
      </c>
      <c r="F43" s="722">
        <v>2.875</v>
      </c>
      <c r="G43" s="257" t="s">
        <v>167</v>
      </c>
      <c r="H43" s="224" t="s">
        <v>447</v>
      </c>
      <c r="I43" s="258" t="s">
        <v>448</v>
      </c>
      <c r="J43" s="225">
        <v>0.05</v>
      </c>
      <c r="K43" s="685" t="s">
        <v>9</v>
      </c>
    </row>
    <row r="44" spans="1:11" ht="12.75" customHeight="1">
      <c r="A44" s="676"/>
      <c r="B44" s="682"/>
      <c r="C44" s="682"/>
      <c r="D44" s="682"/>
      <c r="E44" s="682"/>
      <c r="F44" s="697"/>
      <c r="G44" s="259" t="s">
        <v>178</v>
      </c>
      <c r="H44" s="142" t="s">
        <v>449</v>
      </c>
      <c r="I44" s="260" t="s">
        <v>450</v>
      </c>
      <c r="J44" s="149">
        <v>0.15</v>
      </c>
      <c r="K44" s="686"/>
    </row>
    <row r="45" spans="1:11" ht="12.75" customHeight="1">
      <c r="A45" s="676"/>
      <c r="B45" s="682"/>
      <c r="C45" s="682"/>
      <c r="D45" s="682"/>
      <c r="E45" s="682"/>
      <c r="F45" s="697"/>
      <c r="G45" s="253" t="s">
        <v>443</v>
      </c>
      <c r="H45" s="228" t="s">
        <v>451</v>
      </c>
      <c r="I45" s="263" t="s">
        <v>446</v>
      </c>
      <c r="J45" s="229">
        <v>0.15</v>
      </c>
      <c r="K45" s="686"/>
    </row>
    <row r="46" spans="1:11" ht="12.75" customHeight="1" thickBot="1">
      <c r="A46" s="676"/>
      <c r="B46" s="682"/>
      <c r="C46" s="682"/>
      <c r="D46" s="732" t="s">
        <v>34</v>
      </c>
      <c r="E46" s="733"/>
      <c r="F46" s="277">
        <f>SUM(F43:F45)</f>
        <v>2.875</v>
      </c>
      <c r="G46" s="285"/>
      <c r="H46" s="733" t="s">
        <v>34</v>
      </c>
      <c r="I46" s="733"/>
      <c r="J46" s="286">
        <f>SUM(J43:J45)</f>
        <v>0.35</v>
      </c>
      <c r="K46" s="686"/>
    </row>
    <row r="47" spans="1:11" ht="12.75" customHeight="1">
      <c r="A47" s="675">
        <v>9</v>
      </c>
      <c r="B47" s="681" t="s">
        <v>374</v>
      </c>
      <c r="C47" s="678" t="s">
        <v>305</v>
      </c>
      <c r="D47" s="681" t="s">
        <v>146</v>
      </c>
      <c r="E47" s="681" t="s">
        <v>348</v>
      </c>
      <c r="F47" s="683">
        <v>5.158</v>
      </c>
      <c r="G47" s="240" t="s">
        <v>162</v>
      </c>
      <c r="H47" s="224" t="s">
        <v>146</v>
      </c>
      <c r="I47" s="224" t="s">
        <v>352</v>
      </c>
      <c r="J47" s="225">
        <v>0.262</v>
      </c>
      <c r="K47" s="685" t="s">
        <v>159</v>
      </c>
    </row>
    <row r="48" spans="1:11" ht="12.75" customHeight="1">
      <c r="A48" s="676"/>
      <c r="B48" s="682"/>
      <c r="C48" s="679"/>
      <c r="D48" s="682"/>
      <c r="E48" s="682"/>
      <c r="F48" s="684"/>
      <c r="G48" s="259" t="s">
        <v>182</v>
      </c>
      <c r="H48" s="142" t="s">
        <v>353</v>
      </c>
      <c r="I48" s="142" t="s">
        <v>354</v>
      </c>
      <c r="J48" s="149">
        <v>2.95</v>
      </c>
      <c r="K48" s="686"/>
    </row>
    <row r="49" spans="1:11" ht="12.75" customHeight="1">
      <c r="A49" s="676"/>
      <c r="B49" s="682"/>
      <c r="C49" s="679"/>
      <c r="D49" s="691"/>
      <c r="E49" s="691"/>
      <c r="F49" s="692"/>
      <c r="G49" s="253" t="s">
        <v>166</v>
      </c>
      <c r="H49" s="228" t="s">
        <v>354</v>
      </c>
      <c r="I49" s="228" t="s">
        <v>355</v>
      </c>
      <c r="J49" s="229">
        <v>1.55</v>
      </c>
      <c r="K49" s="686"/>
    </row>
    <row r="50" spans="1:11" ht="12.75" customHeight="1" thickBot="1">
      <c r="A50" s="677"/>
      <c r="B50" s="688"/>
      <c r="C50" s="169" t="s">
        <v>356</v>
      </c>
      <c r="D50" s="721" t="s">
        <v>34</v>
      </c>
      <c r="E50" s="714"/>
      <c r="F50" s="182">
        <f>SUM(F47:F49)</f>
        <v>5.158</v>
      </c>
      <c r="G50" s="231"/>
      <c r="H50" s="714" t="s">
        <v>34</v>
      </c>
      <c r="I50" s="714"/>
      <c r="J50" s="239">
        <f>SUM(J47:J49)</f>
        <v>4.762</v>
      </c>
      <c r="K50" s="687"/>
    </row>
    <row r="51" spans="1:11" ht="12.75" customHeight="1">
      <c r="A51" s="675">
        <v>10</v>
      </c>
      <c r="B51" s="681" t="s">
        <v>384</v>
      </c>
      <c r="C51" s="681" t="s">
        <v>319</v>
      </c>
      <c r="D51" s="63" t="s">
        <v>18</v>
      </c>
      <c r="E51" s="63" t="s">
        <v>579</v>
      </c>
      <c r="F51" s="170">
        <v>3.917</v>
      </c>
      <c r="G51" s="257" t="s">
        <v>166</v>
      </c>
      <c r="H51" s="224" t="s">
        <v>18</v>
      </c>
      <c r="I51" s="224" t="s">
        <v>321</v>
      </c>
      <c r="J51" s="225">
        <v>2.717</v>
      </c>
      <c r="K51" s="230" t="s">
        <v>33</v>
      </c>
    </row>
    <row r="52" spans="1:11" ht="12.75" customHeight="1">
      <c r="A52" s="676"/>
      <c r="B52" s="682"/>
      <c r="C52" s="682"/>
      <c r="D52" s="56"/>
      <c r="E52" s="56"/>
      <c r="F52" s="51"/>
      <c r="G52" s="259" t="s">
        <v>173</v>
      </c>
      <c r="H52" s="142" t="s">
        <v>320</v>
      </c>
      <c r="I52" s="142" t="s">
        <v>322</v>
      </c>
      <c r="J52" s="149">
        <v>0.2</v>
      </c>
      <c r="K52" s="119"/>
    </row>
    <row r="53" spans="1:11" ht="12.75" customHeight="1">
      <c r="A53" s="676"/>
      <c r="B53" s="682"/>
      <c r="C53" s="682"/>
      <c r="D53" s="60" t="s">
        <v>579</v>
      </c>
      <c r="E53" s="56" t="s">
        <v>580</v>
      </c>
      <c r="F53" s="53">
        <v>1.585</v>
      </c>
      <c r="G53" s="259" t="s">
        <v>172</v>
      </c>
      <c r="H53" s="142" t="s">
        <v>320</v>
      </c>
      <c r="I53" s="260" t="s">
        <v>452</v>
      </c>
      <c r="J53" s="149">
        <v>0.4</v>
      </c>
      <c r="K53" s="119" t="s">
        <v>9</v>
      </c>
    </row>
    <row r="54" spans="1:11" ht="12.75" customHeight="1">
      <c r="A54" s="676"/>
      <c r="B54" s="682"/>
      <c r="C54" s="682"/>
      <c r="D54" s="60"/>
      <c r="E54" s="56"/>
      <c r="F54" s="51"/>
      <c r="G54" s="253" t="s">
        <v>171</v>
      </c>
      <c r="H54" s="228" t="s">
        <v>453</v>
      </c>
      <c r="I54" s="263" t="s">
        <v>454</v>
      </c>
      <c r="J54" s="229">
        <v>0.2</v>
      </c>
      <c r="K54" s="119"/>
    </row>
    <row r="55" spans="1:11" ht="12.75" customHeight="1" thickBot="1">
      <c r="A55" s="677"/>
      <c r="B55" s="688"/>
      <c r="C55" s="688"/>
      <c r="D55" s="721" t="s">
        <v>34</v>
      </c>
      <c r="E55" s="714"/>
      <c r="F55" s="182">
        <f>SUM(F51:F54)</f>
        <v>5.502</v>
      </c>
      <c r="G55" s="231"/>
      <c r="H55" s="714" t="s">
        <v>34</v>
      </c>
      <c r="I55" s="714"/>
      <c r="J55" s="239">
        <f>SUM(J51:J54)</f>
        <v>3.517</v>
      </c>
      <c r="K55" s="118"/>
    </row>
    <row r="56" spans="1:11" ht="12.75" customHeight="1">
      <c r="A56" s="675">
        <v>11</v>
      </c>
      <c r="B56" s="681" t="s">
        <v>385</v>
      </c>
      <c r="C56" s="678" t="s">
        <v>323</v>
      </c>
      <c r="D56" s="681" t="s">
        <v>18</v>
      </c>
      <c r="E56" s="681" t="s">
        <v>240</v>
      </c>
      <c r="F56" s="722">
        <v>9.17</v>
      </c>
      <c r="G56" s="240" t="s">
        <v>298</v>
      </c>
      <c r="H56" s="224" t="s">
        <v>29</v>
      </c>
      <c r="I56" s="224" t="s">
        <v>155</v>
      </c>
      <c r="J56" s="225">
        <v>0.48</v>
      </c>
      <c r="K56" s="230" t="s">
        <v>33</v>
      </c>
    </row>
    <row r="57" spans="1:11" ht="12.75" customHeight="1">
      <c r="A57" s="676"/>
      <c r="B57" s="682"/>
      <c r="C57" s="679"/>
      <c r="D57" s="682"/>
      <c r="E57" s="682"/>
      <c r="F57" s="697"/>
      <c r="G57" s="252" t="s">
        <v>154</v>
      </c>
      <c r="H57" s="142" t="s">
        <v>31</v>
      </c>
      <c r="I57" s="142" t="s">
        <v>32</v>
      </c>
      <c r="J57" s="149">
        <v>0.6</v>
      </c>
      <c r="K57" s="119"/>
    </row>
    <row r="58" spans="1:11" ht="12.75" customHeight="1">
      <c r="A58" s="676"/>
      <c r="B58" s="682"/>
      <c r="C58" s="679"/>
      <c r="D58" s="56" t="s">
        <v>240</v>
      </c>
      <c r="E58" s="56" t="s">
        <v>30</v>
      </c>
      <c r="F58" s="53">
        <v>0.1</v>
      </c>
      <c r="G58" s="253" t="s">
        <v>152</v>
      </c>
      <c r="H58" s="228" t="s">
        <v>18</v>
      </c>
      <c r="I58" s="263" t="s">
        <v>18</v>
      </c>
      <c r="J58" s="229" t="s">
        <v>18</v>
      </c>
      <c r="K58" s="119" t="s">
        <v>9</v>
      </c>
    </row>
    <row r="59" spans="1:11" ht="12.75" customHeight="1" thickBot="1">
      <c r="A59" s="677"/>
      <c r="B59" s="688"/>
      <c r="C59" s="680"/>
      <c r="D59" s="721" t="s">
        <v>34</v>
      </c>
      <c r="E59" s="714"/>
      <c r="F59" s="182">
        <f>SUM(F56:F58)</f>
        <v>9.27</v>
      </c>
      <c r="G59" s="231"/>
      <c r="H59" s="668" t="s">
        <v>34</v>
      </c>
      <c r="I59" s="668"/>
      <c r="J59" s="153">
        <f>SUM(J56:J57)</f>
        <v>1.08</v>
      </c>
      <c r="K59" s="118"/>
    </row>
    <row r="60" spans="1:11" ht="12.75" customHeight="1">
      <c r="A60" s="675">
        <v>12</v>
      </c>
      <c r="B60" s="681" t="s">
        <v>386</v>
      </c>
      <c r="C60" s="681" t="s">
        <v>156</v>
      </c>
      <c r="D60" s="681" t="s">
        <v>18</v>
      </c>
      <c r="E60" s="681" t="s">
        <v>157</v>
      </c>
      <c r="F60" s="683">
        <v>8.207</v>
      </c>
      <c r="G60" s="257" t="s">
        <v>158</v>
      </c>
      <c r="H60" s="224" t="s">
        <v>23</v>
      </c>
      <c r="I60" s="224" t="s">
        <v>140</v>
      </c>
      <c r="J60" s="225">
        <v>1.2</v>
      </c>
      <c r="K60" s="685" t="s">
        <v>159</v>
      </c>
    </row>
    <row r="61" spans="1:11" ht="12.75" customHeight="1">
      <c r="A61" s="676"/>
      <c r="B61" s="682"/>
      <c r="C61" s="682"/>
      <c r="D61" s="682"/>
      <c r="E61" s="682"/>
      <c r="F61" s="684"/>
      <c r="G61" s="252" t="s">
        <v>154</v>
      </c>
      <c r="H61" s="142" t="s">
        <v>131</v>
      </c>
      <c r="I61" s="142" t="s">
        <v>120</v>
      </c>
      <c r="J61" s="149">
        <v>0.35</v>
      </c>
      <c r="K61" s="686"/>
    </row>
    <row r="62" spans="1:11" ht="12.75" customHeight="1">
      <c r="A62" s="676"/>
      <c r="B62" s="682"/>
      <c r="C62" s="682"/>
      <c r="D62" s="682"/>
      <c r="E62" s="682"/>
      <c r="F62" s="684"/>
      <c r="G62" s="241" t="s">
        <v>154</v>
      </c>
      <c r="H62" s="228" t="s">
        <v>215</v>
      </c>
      <c r="I62" s="228" t="s">
        <v>216</v>
      </c>
      <c r="J62" s="229">
        <v>1.84</v>
      </c>
      <c r="K62" s="686"/>
    </row>
    <row r="63" spans="1:11" ht="12.75" customHeight="1" thickBot="1">
      <c r="A63" s="677"/>
      <c r="B63" s="688"/>
      <c r="C63" s="688"/>
      <c r="D63" s="721" t="s">
        <v>34</v>
      </c>
      <c r="E63" s="714"/>
      <c r="F63" s="182">
        <f>SUM(F60:F62)</f>
        <v>8.207</v>
      </c>
      <c r="G63" s="231"/>
      <c r="H63" s="714" t="s">
        <v>34</v>
      </c>
      <c r="I63" s="714"/>
      <c r="J63" s="239">
        <f>SUM(J60:J62)</f>
        <v>3.39</v>
      </c>
      <c r="K63" s="687"/>
    </row>
    <row r="64" spans="1:11" ht="12.75" customHeight="1">
      <c r="A64" s="675">
        <v>13</v>
      </c>
      <c r="B64" s="678" t="s">
        <v>591</v>
      </c>
      <c r="C64" s="738" t="s">
        <v>160</v>
      </c>
      <c r="D64" s="63" t="s">
        <v>18</v>
      </c>
      <c r="E64" s="63" t="s">
        <v>161</v>
      </c>
      <c r="F64" s="170">
        <v>1.122</v>
      </c>
      <c r="G64" s="287" t="s">
        <v>162</v>
      </c>
      <c r="H64" s="63" t="s">
        <v>29</v>
      </c>
      <c r="I64" s="63" t="s">
        <v>145</v>
      </c>
      <c r="J64" s="247">
        <v>0.4</v>
      </c>
      <c r="K64" s="685" t="s">
        <v>159</v>
      </c>
    </row>
    <row r="65" spans="1:11" ht="12.75" customHeight="1" thickBot="1">
      <c r="A65" s="677"/>
      <c r="B65" s="740"/>
      <c r="C65" s="739"/>
      <c r="D65" s="721" t="s">
        <v>34</v>
      </c>
      <c r="E65" s="714"/>
      <c r="F65" s="181">
        <f>SUM(F64)</f>
        <v>1.122</v>
      </c>
      <c r="G65" s="231"/>
      <c r="H65" s="714" t="s">
        <v>34</v>
      </c>
      <c r="I65" s="714"/>
      <c r="J65" s="256">
        <f>SUM(J64)</f>
        <v>0.4</v>
      </c>
      <c r="K65" s="687"/>
    </row>
    <row r="66" spans="1:11" ht="12.75" customHeight="1">
      <c r="A66" s="675">
        <v>14</v>
      </c>
      <c r="B66" s="678" t="s">
        <v>440</v>
      </c>
      <c r="C66" s="738" t="s">
        <v>324</v>
      </c>
      <c r="D66" s="63" t="s">
        <v>18</v>
      </c>
      <c r="E66" s="63" t="s">
        <v>163</v>
      </c>
      <c r="F66" s="170">
        <v>2.676</v>
      </c>
      <c r="G66" s="287" t="s">
        <v>154</v>
      </c>
      <c r="H66" s="63" t="s">
        <v>325</v>
      </c>
      <c r="I66" s="63" t="s">
        <v>326</v>
      </c>
      <c r="J66" s="247">
        <v>0.35</v>
      </c>
      <c r="K66" s="685" t="s">
        <v>159</v>
      </c>
    </row>
    <row r="67" spans="1:11" ht="12.75" customHeight="1" thickBot="1">
      <c r="A67" s="677"/>
      <c r="B67" s="740"/>
      <c r="C67" s="739"/>
      <c r="D67" s="721" t="s">
        <v>34</v>
      </c>
      <c r="E67" s="714"/>
      <c r="F67" s="182">
        <f>SUM(F66)</f>
        <v>2.676</v>
      </c>
      <c r="G67" s="231"/>
      <c r="H67" s="714" t="s">
        <v>34</v>
      </c>
      <c r="I67" s="714"/>
      <c r="J67" s="239">
        <f>SUM(J66)</f>
        <v>0.35</v>
      </c>
      <c r="K67" s="687"/>
    </row>
    <row r="68" spans="1:11" ht="12.75" customHeight="1">
      <c r="A68" s="675">
        <v>15</v>
      </c>
      <c r="B68" s="681" t="s">
        <v>387</v>
      </c>
      <c r="C68" s="681" t="s">
        <v>337</v>
      </c>
      <c r="D68" s="681" t="s">
        <v>18</v>
      </c>
      <c r="E68" s="681" t="s">
        <v>209</v>
      </c>
      <c r="F68" s="683">
        <v>4.243</v>
      </c>
      <c r="G68" s="257" t="s">
        <v>300</v>
      </c>
      <c r="H68" s="224" t="s">
        <v>18</v>
      </c>
      <c r="I68" s="224" t="s">
        <v>190</v>
      </c>
      <c r="J68" s="225">
        <v>0.1</v>
      </c>
      <c r="K68" s="685" t="s">
        <v>45</v>
      </c>
    </row>
    <row r="69" spans="1:11" ht="12.75" customHeight="1">
      <c r="A69" s="676"/>
      <c r="B69" s="682"/>
      <c r="C69" s="682"/>
      <c r="D69" s="682"/>
      <c r="E69" s="682"/>
      <c r="F69" s="684"/>
      <c r="G69" s="259" t="s">
        <v>210</v>
      </c>
      <c r="H69" s="142" t="s">
        <v>128</v>
      </c>
      <c r="I69" s="142" t="s">
        <v>147</v>
      </c>
      <c r="J69" s="149">
        <v>0.15</v>
      </c>
      <c r="K69" s="686"/>
    </row>
    <row r="70" spans="1:11" ht="12.75" customHeight="1">
      <c r="A70" s="676"/>
      <c r="B70" s="682"/>
      <c r="C70" s="682"/>
      <c r="D70" s="682"/>
      <c r="E70" s="682"/>
      <c r="F70" s="684"/>
      <c r="G70" s="259" t="s">
        <v>210</v>
      </c>
      <c r="H70" s="142" t="s">
        <v>131</v>
      </c>
      <c r="I70" s="142" t="s">
        <v>132</v>
      </c>
      <c r="J70" s="149">
        <v>0.05</v>
      </c>
      <c r="K70" s="686"/>
    </row>
    <row r="71" spans="1:11" ht="12.75" customHeight="1">
      <c r="A71" s="676"/>
      <c r="B71" s="682"/>
      <c r="C71" s="682"/>
      <c r="D71" s="682"/>
      <c r="E71" s="682"/>
      <c r="F71" s="684"/>
      <c r="G71" s="259" t="s">
        <v>211</v>
      </c>
      <c r="H71" s="142" t="s">
        <v>84</v>
      </c>
      <c r="I71" s="142" t="s">
        <v>208</v>
      </c>
      <c r="J71" s="149">
        <v>0.1</v>
      </c>
      <c r="K71" s="686"/>
    </row>
    <row r="72" spans="1:11" ht="12.75" customHeight="1">
      <c r="A72" s="676"/>
      <c r="B72" s="682"/>
      <c r="C72" s="682"/>
      <c r="D72" s="682"/>
      <c r="E72" s="682"/>
      <c r="F72" s="684"/>
      <c r="G72" s="259" t="s">
        <v>102</v>
      </c>
      <c r="H72" s="142" t="s">
        <v>205</v>
      </c>
      <c r="I72" s="142" t="s">
        <v>212</v>
      </c>
      <c r="J72" s="149">
        <v>0.12</v>
      </c>
      <c r="K72" s="686"/>
    </row>
    <row r="73" spans="1:11" ht="12.75" customHeight="1">
      <c r="A73" s="676"/>
      <c r="B73" s="682"/>
      <c r="C73" s="682"/>
      <c r="D73" s="682"/>
      <c r="E73" s="682"/>
      <c r="F73" s="684"/>
      <c r="G73" s="253" t="s">
        <v>300</v>
      </c>
      <c r="H73" s="228" t="s">
        <v>213</v>
      </c>
      <c r="I73" s="228" t="s">
        <v>209</v>
      </c>
      <c r="J73" s="229">
        <v>0.1</v>
      </c>
      <c r="K73" s="686"/>
    </row>
    <row r="74" spans="1:11" ht="12.75" customHeight="1" thickBot="1">
      <c r="A74" s="676"/>
      <c r="B74" s="682"/>
      <c r="C74" s="682"/>
      <c r="D74" s="732" t="s">
        <v>34</v>
      </c>
      <c r="E74" s="733"/>
      <c r="F74" s="277">
        <f>SUM(F68:F73)</f>
        <v>4.243</v>
      </c>
      <c r="G74" s="215"/>
      <c r="H74" s="733" t="s">
        <v>34</v>
      </c>
      <c r="I74" s="733"/>
      <c r="J74" s="278">
        <f>SUM(J68:J73)</f>
        <v>0.62</v>
      </c>
      <c r="K74" s="686"/>
    </row>
    <row r="75" spans="1:11" ht="12.75" customHeight="1">
      <c r="A75" s="675">
        <v>16</v>
      </c>
      <c r="B75" s="681" t="s">
        <v>401</v>
      </c>
      <c r="C75" s="681" t="s">
        <v>437</v>
      </c>
      <c r="D75" s="681" t="s">
        <v>438</v>
      </c>
      <c r="E75" s="681" t="s">
        <v>230</v>
      </c>
      <c r="F75" s="722">
        <v>1</v>
      </c>
      <c r="G75" s="743" t="s">
        <v>152</v>
      </c>
      <c r="H75" s="681" t="s">
        <v>18</v>
      </c>
      <c r="I75" s="681" t="s">
        <v>18</v>
      </c>
      <c r="J75" s="741" t="s">
        <v>18</v>
      </c>
      <c r="K75" s="685" t="s">
        <v>87</v>
      </c>
    </row>
    <row r="76" spans="1:11" ht="12.75" customHeight="1">
      <c r="A76" s="676"/>
      <c r="B76" s="682"/>
      <c r="C76" s="682"/>
      <c r="D76" s="682"/>
      <c r="E76" s="682"/>
      <c r="F76" s="697"/>
      <c r="G76" s="744"/>
      <c r="H76" s="691"/>
      <c r="I76" s="691"/>
      <c r="J76" s="742"/>
      <c r="K76" s="686"/>
    </row>
    <row r="77" spans="1:11" ht="12.75" customHeight="1" thickBot="1">
      <c r="A77" s="677"/>
      <c r="B77" s="688"/>
      <c r="C77" s="688"/>
      <c r="D77" s="721" t="s">
        <v>34</v>
      </c>
      <c r="E77" s="714"/>
      <c r="F77" s="182">
        <f>SUM(F75:F76)</f>
        <v>1</v>
      </c>
      <c r="G77" s="231"/>
      <c r="H77" s="714" t="s">
        <v>34</v>
      </c>
      <c r="I77" s="714"/>
      <c r="J77" s="239">
        <f>SUM(J75:J76)</f>
        <v>0</v>
      </c>
      <c r="K77" s="687"/>
    </row>
    <row r="78" spans="1:11" ht="12.75" customHeight="1">
      <c r="A78" s="675">
        <v>17</v>
      </c>
      <c r="B78" s="681" t="s">
        <v>388</v>
      </c>
      <c r="C78" s="205" t="s">
        <v>246</v>
      </c>
      <c r="D78" s="63" t="s">
        <v>18</v>
      </c>
      <c r="E78" s="63" t="s">
        <v>214</v>
      </c>
      <c r="F78" s="213">
        <v>3.323</v>
      </c>
      <c r="G78" s="287" t="s">
        <v>152</v>
      </c>
      <c r="H78" s="279" t="s">
        <v>18</v>
      </c>
      <c r="I78" s="279" t="s">
        <v>18</v>
      </c>
      <c r="J78" s="280">
        <v>0</v>
      </c>
      <c r="K78" s="685" t="s">
        <v>117</v>
      </c>
    </row>
    <row r="79" spans="1:11" ht="12.75" customHeight="1" thickBot="1">
      <c r="A79" s="677"/>
      <c r="B79" s="688"/>
      <c r="C79" s="206" t="s">
        <v>357</v>
      </c>
      <c r="D79" s="721" t="s">
        <v>34</v>
      </c>
      <c r="E79" s="714"/>
      <c r="F79" s="182">
        <v>3.323</v>
      </c>
      <c r="G79" s="231"/>
      <c r="H79" s="734" t="s">
        <v>34</v>
      </c>
      <c r="I79" s="734"/>
      <c r="J79" s="288">
        <v>0</v>
      </c>
      <c r="K79" s="687"/>
    </row>
    <row r="80" spans="1:11" ht="12.75" customHeight="1">
      <c r="A80" s="675">
        <v>18</v>
      </c>
      <c r="B80" s="681" t="s">
        <v>397</v>
      </c>
      <c r="C80" s="678" t="s">
        <v>456</v>
      </c>
      <c r="D80" s="681" t="s">
        <v>18</v>
      </c>
      <c r="E80" s="681" t="s">
        <v>457</v>
      </c>
      <c r="F80" s="722">
        <v>2.569</v>
      </c>
      <c r="G80" s="257" t="s">
        <v>167</v>
      </c>
      <c r="H80" s="289" t="s">
        <v>51</v>
      </c>
      <c r="I80" s="224" t="s">
        <v>133</v>
      </c>
      <c r="J80" s="225">
        <v>0.1</v>
      </c>
      <c r="K80" s="685" t="s">
        <v>9</v>
      </c>
    </row>
    <row r="81" spans="1:11" ht="12.75" customHeight="1">
      <c r="A81" s="676"/>
      <c r="B81" s="682"/>
      <c r="C81" s="679"/>
      <c r="D81" s="682"/>
      <c r="E81" s="682"/>
      <c r="F81" s="697"/>
      <c r="G81" s="253" t="s">
        <v>178</v>
      </c>
      <c r="H81" s="290" t="s">
        <v>55</v>
      </c>
      <c r="I81" s="228" t="s">
        <v>457</v>
      </c>
      <c r="J81" s="229">
        <v>0.269</v>
      </c>
      <c r="K81" s="686"/>
    </row>
    <row r="82" spans="1:11" ht="12.75" customHeight="1" thickBot="1">
      <c r="A82" s="677"/>
      <c r="B82" s="688"/>
      <c r="C82" s="680"/>
      <c r="D82" s="721" t="s">
        <v>34</v>
      </c>
      <c r="E82" s="714"/>
      <c r="F82" s="181">
        <v>2.569</v>
      </c>
      <c r="G82" s="232"/>
      <c r="H82" s="714" t="s">
        <v>34</v>
      </c>
      <c r="I82" s="714"/>
      <c r="J82" s="256">
        <v>0.369</v>
      </c>
      <c r="K82" s="687"/>
    </row>
    <row r="83" spans="1:11" ht="12.75" customHeight="1">
      <c r="A83" s="675">
        <v>19</v>
      </c>
      <c r="B83" s="681" t="s">
        <v>389</v>
      </c>
      <c r="C83" s="681" t="s">
        <v>336</v>
      </c>
      <c r="D83" s="681" t="s">
        <v>18</v>
      </c>
      <c r="E83" s="681" t="s">
        <v>19</v>
      </c>
      <c r="F83" s="683">
        <v>3.622</v>
      </c>
      <c r="G83" s="240" t="s">
        <v>299</v>
      </c>
      <c r="H83" s="224" t="s">
        <v>18</v>
      </c>
      <c r="I83" s="224" t="s">
        <v>23</v>
      </c>
      <c r="J83" s="225">
        <v>0.15</v>
      </c>
      <c r="K83" s="685" t="s">
        <v>28</v>
      </c>
    </row>
    <row r="84" spans="1:11" ht="12.75" customHeight="1">
      <c r="A84" s="676"/>
      <c r="B84" s="682"/>
      <c r="C84" s="682"/>
      <c r="D84" s="682"/>
      <c r="E84" s="682"/>
      <c r="F84" s="684"/>
      <c r="G84" s="252" t="s">
        <v>153</v>
      </c>
      <c r="H84" s="142" t="s">
        <v>24</v>
      </c>
      <c r="I84" s="142" t="s">
        <v>25</v>
      </c>
      <c r="J84" s="149">
        <v>0.2</v>
      </c>
      <c r="K84" s="686"/>
    </row>
    <row r="85" spans="1:11" ht="12.75" customHeight="1">
      <c r="A85" s="676"/>
      <c r="B85" s="682"/>
      <c r="C85" s="682"/>
      <c r="D85" s="682"/>
      <c r="E85" s="682"/>
      <c r="F85" s="684"/>
      <c r="G85" s="241" t="s">
        <v>153</v>
      </c>
      <c r="H85" s="228" t="s">
        <v>26</v>
      </c>
      <c r="I85" s="228" t="s">
        <v>27</v>
      </c>
      <c r="J85" s="229">
        <v>0.35</v>
      </c>
      <c r="K85" s="686"/>
    </row>
    <row r="86" spans="1:11" ht="12.75" customHeight="1" thickBot="1">
      <c r="A86" s="677"/>
      <c r="B86" s="688"/>
      <c r="C86" s="688"/>
      <c r="D86" s="721" t="s">
        <v>34</v>
      </c>
      <c r="E86" s="714"/>
      <c r="F86" s="182">
        <v>3.622</v>
      </c>
      <c r="G86" s="214"/>
      <c r="H86" s="714" t="s">
        <v>34</v>
      </c>
      <c r="I86" s="714"/>
      <c r="J86" s="239">
        <v>0.7</v>
      </c>
      <c r="K86" s="687"/>
    </row>
    <row r="87" spans="1:11" ht="12.75" customHeight="1" thickBot="1">
      <c r="A87" s="271"/>
      <c r="B87" s="272"/>
      <c r="C87" s="671" t="s">
        <v>592</v>
      </c>
      <c r="D87" s="671"/>
      <c r="E87" s="671"/>
      <c r="F87" s="270">
        <f>SUM(F10,F15,F23,F25,F29,F34,F42,F46,F50,F55,F59,F63,F65,F67,F74,F77,F79,F82,F86)</f>
        <v>75.242</v>
      </c>
      <c r="G87" s="670" t="s">
        <v>592</v>
      </c>
      <c r="H87" s="671"/>
      <c r="I87" s="671"/>
      <c r="J87" s="267">
        <f>SUM(J10,J15,J23,J25,J29,J34,J42,J46,J50,J55,J59,J63,J65,J67,J74,J77,J79,J82,J86)</f>
        <v>26.488</v>
      </c>
      <c r="K87" s="291"/>
    </row>
    <row r="88" ht="13.5" customHeight="1" thickTop="1"/>
    <row r="89" ht="13.5" customHeight="1"/>
    <row r="90" ht="13.5" customHeight="1"/>
    <row r="91" ht="10.5" customHeight="1"/>
    <row r="92" ht="10.5" customHeight="1"/>
    <row r="93" ht="10.5" customHeight="1"/>
    <row r="94" ht="13.5" customHeight="1"/>
    <row r="95" ht="21.75" customHeight="1"/>
  </sheetData>
  <sheetProtection/>
  <mergeCells count="161">
    <mergeCell ref="C87:E87"/>
    <mergeCell ref="K83:K86"/>
    <mergeCell ref="A80:A82"/>
    <mergeCell ref="B80:B82"/>
    <mergeCell ref="C80:C82"/>
    <mergeCell ref="D80:D81"/>
    <mergeCell ref="E80:E81"/>
    <mergeCell ref="F80:F81"/>
    <mergeCell ref="A83:A86"/>
    <mergeCell ref="D86:E86"/>
    <mergeCell ref="J75:J76"/>
    <mergeCell ref="K75:K77"/>
    <mergeCell ref="A78:A79"/>
    <mergeCell ref="B78:B79"/>
    <mergeCell ref="K78:K79"/>
    <mergeCell ref="K80:K82"/>
    <mergeCell ref="D75:D76"/>
    <mergeCell ref="E75:E76"/>
    <mergeCell ref="F75:F76"/>
    <mergeCell ref="G75:G76"/>
    <mergeCell ref="H75:H76"/>
    <mergeCell ref="I75:I76"/>
    <mergeCell ref="K60:K63"/>
    <mergeCell ref="K64:K65"/>
    <mergeCell ref="K66:K67"/>
    <mergeCell ref="A68:A74"/>
    <mergeCell ref="B68:B74"/>
    <mergeCell ref="C68:C74"/>
    <mergeCell ref="D68:D73"/>
    <mergeCell ref="E68:E73"/>
    <mergeCell ref="K68:K74"/>
    <mergeCell ref="A51:A55"/>
    <mergeCell ref="B51:B55"/>
    <mergeCell ref="C51:C55"/>
    <mergeCell ref="A56:A59"/>
    <mergeCell ref="B56:B59"/>
    <mergeCell ref="C56:C59"/>
    <mergeCell ref="D56:D57"/>
    <mergeCell ref="E56:E57"/>
    <mergeCell ref="A60:A63"/>
    <mergeCell ref="F43:F45"/>
    <mergeCell ref="A47:A50"/>
    <mergeCell ref="B47:B50"/>
    <mergeCell ref="C47:C49"/>
    <mergeCell ref="D47:D49"/>
    <mergeCell ref="B43:B46"/>
    <mergeCell ref="A43:A46"/>
    <mergeCell ref="D50:E50"/>
    <mergeCell ref="K30:K34"/>
    <mergeCell ref="F16:F22"/>
    <mergeCell ref="D29:E29"/>
    <mergeCell ref="B35:B42"/>
    <mergeCell ref="C35:C42"/>
    <mergeCell ref="B30:B34"/>
    <mergeCell ref="H34:I34"/>
    <mergeCell ref="H42:I42"/>
    <mergeCell ref="F26:F28"/>
    <mergeCell ref="C30:C34"/>
    <mergeCell ref="D30:D33"/>
    <mergeCell ref="E30:E33"/>
    <mergeCell ref="F30:F33"/>
    <mergeCell ref="A64:A65"/>
    <mergeCell ref="F60:F62"/>
    <mergeCell ref="B64:B65"/>
    <mergeCell ref="B60:B63"/>
    <mergeCell ref="D34:E34"/>
    <mergeCell ref="F56:F57"/>
    <mergeCell ref="K43:K46"/>
    <mergeCell ref="E47:E49"/>
    <mergeCell ref="F47:F49"/>
    <mergeCell ref="K47:K50"/>
    <mergeCell ref="A16:A23"/>
    <mergeCell ref="B16:B23"/>
    <mergeCell ref="C16:C23"/>
    <mergeCell ref="K16:K23"/>
    <mergeCell ref="A35:A42"/>
    <mergeCell ref="C43:C46"/>
    <mergeCell ref="B83:B86"/>
    <mergeCell ref="C83:C86"/>
    <mergeCell ref="A66:A67"/>
    <mergeCell ref="B66:B67"/>
    <mergeCell ref="C66:C67"/>
    <mergeCell ref="A75:A77"/>
    <mergeCell ref="B75:B77"/>
    <mergeCell ref="C75:C77"/>
    <mergeCell ref="D83:D85"/>
    <mergeCell ref="E83:E85"/>
    <mergeCell ref="F83:F85"/>
    <mergeCell ref="C64:C65"/>
    <mergeCell ref="D63:E63"/>
    <mergeCell ref="F68:F73"/>
    <mergeCell ref="D74:E74"/>
    <mergeCell ref="C60:C63"/>
    <mergeCell ref="H86:I86"/>
    <mergeCell ref="H4:I4"/>
    <mergeCell ref="K4:K5"/>
    <mergeCell ref="A2:K2"/>
    <mergeCell ref="A4:A5"/>
    <mergeCell ref="C4:C5"/>
    <mergeCell ref="D4:E4"/>
    <mergeCell ref="A24:A25"/>
    <mergeCell ref="D60:D62"/>
    <mergeCell ref="B6:B10"/>
    <mergeCell ref="G87:I87"/>
    <mergeCell ref="D55:E55"/>
    <mergeCell ref="H55:I55"/>
    <mergeCell ref="D59:E59"/>
    <mergeCell ref="H59:I59"/>
    <mergeCell ref="D65:E65"/>
    <mergeCell ref="H65:I65"/>
    <mergeCell ref="H67:I67"/>
    <mergeCell ref="E60:E62"/>
    <mergeCell ref="D67:E67"/>
    <mergeCell ref="C6:C10"/>
    <mergeCell ref="D6:D9"/>
    <mergeCell ref="E6:E9"/>
    <mergeCell ref="F6:F9"/>
    <mergeCell ref="B11:B15"/>
    <mergeCell ref="C11:C15"/>
    <mergeCell ref="D11:D14"/>
    <mergeCell ref="E11:E14"/>
    <mergeCell ref="H50:I50"/>
    <mergeCell ref="D46:E46"/>
    <mergeCell ref="H46:I46"/>
    <mergeCell ref="D43:D45"/>
    <mergeCell ref="E43:E45"/>
    <mergeCell ref="H82:I82"/>
    <mergeCell ref="D82:E82"/>
    <mergeCell ref="D77:E77"/>
    <mergeCell ref="H77:I77"/>
    <mergeCell ref="D79:E79"/>
    <mergeCell ref="H79:I79"/>
    <mergeCell ref="H74:I74"/>
    <mergeCell ref="A6:A10"/>
    <mergeCell ref="K26:K29"/>
    <mergeCell ref="H63:I63"/>
    <mergeCell ref="D10:E10"/>
    <mergeCell ref="H10:I10"/>
    <mergeCell ref="D42:E42"/>
    <mergeCell ref="H29:I29"/>
    <mergeCell ref="C24:C25"/>
    <mergeCell ref="K6:K10"/>
    <mergeCell ref="K24:K25"/>
    <mergeCell ref="C26:C29"/>
    <mergeCell ref="D26:D28"/>
    <mergeCell ref="E26:E28"/>
    <mergeCell ref="B24:B25"/>
    <mergeCell ref="F11:F14"/>
    <mergeCell ref="K11:K15"/>
    <mergeCell ref="D16:D22"/>
    <mergeCell ref="E16:E22"/>
    <mergeCell ref="A30:A34"/>
    <mergeCell ref="D23:E23"/>
    <mergeCell ref="H23:I23"/>
    <mergeCell ref="D15:E15"/>
    <mergeCell ref="H15:I15"/>
    <mergeCell ref="D25:E25"/>
    <mergeCell ref="H25:I25"/>
    <mergeCell ref="A26:A29"/>
    <mergeCell ref="B26:B29"/>
    <mergeCell ref="A11:A15"/>
  </mergeCells>
  <printOptions horizontalCentered="1"/>
  <pageMargins left="0.4330708661417323" right="0.31496062992125984" top="0.66" bottom="0.5905511811023623" header="0.5118110236220472" footer="0.1968503937007874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6"/>
  <sheetViews>
    <sheetView showGridLines="0" zoomScaleSheetLayoutView="100" zoomScalePageLayoutView="0" workbookViewId="0" topLeftCell="A1">
      <selection activeCell="F30" sqref="F30"/>
    </sheetView>
  </sheetViews>
  <sheetFormatPr defaultColWidth="9.00390625" defaultRowHeight="12.75"/>
  <cols>
    <col min="1" max="1" width="2.875" style="7" customWidth="1"/>
    <col min="2" max="2" width="6.75390625" style="0" customWidth="1"/>
    <col min="3" max="3" width="28.875" style="0" customWidth="1"/>
    <col min="4" max="5" width="5.875" style="13" customWidth="1"/>
    <col min="6" max="6" width="11.125" style="13" customWidth="1"/>
    <col min="7" max="7" width="17.00390625" style="7" customWidth="1"/>
    <col min="8" max="9" width="5.75390625" style="0" customWidth="1"/>
    <col min="10" max="10" width="10.375" style="13" customWidth="1"/>
    <col min="11" max="11" width="14.00390625" style="13" customWidth="1"/>
  </cols>
  <sheetData>
    <row r="2" spans="1:11" ht="44.25" customHeight="1">
      <c r="A2" s="760" t="s">
        <v>369</v>
      </c>
      <c r="B2" s="761"/>
      <c r="C2" s="761"/>
      <c r="D2" s="761"/>
      <c r="E2" s="761"/>
      <c r="F2" s="761"/>
      <c r="G2" s="761"/>
      <c r="H2" s="761"/>
      <c r="I2" s="761"/>
      <c r="J2" s="761"/>
      <c r="K2" s="761"/>
    </row>
    <row r="3" spans="1:11" ht="11.2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7" customFormat="1" ht="12.75" customHeight="1" thickTop="1">
      <c r="A4" s="723" t="s">
        <v>0</v>
      </c>
      <c r="B4" s="216" t="s">
        <v>1</v>
      </c>
      <c r="C4" s="725" t="s">
        <v>2</v>
      </c>
      <c r="D4" s="717" t="s">
        <v>3</v>
      </c>
      <c r="E4" s="717"/>
      <c r="F4" s="217" t="s">
        <v>36</v>
      </c>
      <c r="G4" s="273" t="s">
        <v>5</v>
      </c>
      <c r="H4" s="717" t="s">
        <v>3</v>
      </c>
      <c r="I4" s="717"/>
      <c r="J4" s="216" t="s">
        <v>20</v>
      </c>
      <c r="K4" s="727" t="s">
        <v>248</v>
      </c>
    </row>
    <row r="5" spans="1:11" s="17" customFormat="1" ht="12.75" customHeight="1" thickBot="1">
      <c r="A5" s="724"/>
      <c r="B5" s="274" t="s">
        <v>4</v>
      </c>
      <c r="C5" s="726"/>
      <c r="D5" s="220" t="s">
        <v>10</v>
      </c>
      <c r="E5" s="220" t="s">
        <v>11</v>
      </c>
      <c r="F5" s="275" t="s">
        <v>22</v>
      </c>
      <c r="G5" s="312" t="s">
        <v>6</v>
      </c>
      <c r="H5" s="220" t="s">
        <v>10</v>
      </c>
      <c r="I5" s="220" t="s">
        <v>11</v>
      </c>
      <c r="J5" s="274" t="s">
        <v>21</v>
      </c>
      <c r="K5" s="728"/>
    </row>
    <row r="6" spans="1:11" ht="12.75" customHeight="1" thickBot="1">
      <c r="A6" s="27">
        <v>1</v>
      </c>
      <c r="B6" s="28">
        <v>2</v>
      </c>
      <c r="C6" s="29">
        <v>3</v>
      </c>
      <c r="D6" s="29">
        <v>4</v>
      </c>
      <c r="E6" s="29">
        <v>5</v>
      </c>
      <c r="F6" s="30">
        <v>6</v>
      </c>
      <c r="G6" s="31">
        <v>7</v>
      </c>
      <c r="H6" s="29">
        <v>8</v>
      </c>
      <c r="I6" s="29">
        <v>9</v>
      </c>
      <c r="J6" s="29">
        <v>10</v>
      </c>
      <c r="K6" s="32">
        <v>11</v>
      </c>
    </row>
    <row r="7" spans="1:11" ht="12.75" customHeight="1">
      <c r="A7" s="292">
        <v>1</v>
      </c>
      <c r="B7" s="293" t="s">
        <v>593</v>
      </c>
      <c r="C7" s="279" t="s">
        <v>218</v>
      </c>
      <c r="D7" s="279" t="s">
        <v>219</v>
      </c>
      <c r="E7" s="279" t="s">
        <v>220</v>
      </c>
      <c r="F7" s="313">
        <v>3.832</v>
      </c>
      <c r="G7" s="294" t="s">
        <v>152</v>
      </c>
      <c r="H7" s="183"/>
      <c r="I7" s="183"/>
      <c r="J7" s="280">
        <v>0</v>
      </c>
      <c r="K7" s="295" t="s">
        <v>74</v>
      </c>
    </row>
    <row r="8" spans="1:11" ht="12.75" customHeight="1">
      <c r="A8" s="296">
        <v>2</v>
      </c>
      <c r="B8" s="297" t="s">
        <v>594</v>
      </c>
      <c r="C8" s="298" t="s">
        <v>221</v>
      </c>
      <c r="D8" s="298" t="s">
        <v>18</v>
      </c>
      <c r="E8" s="298" t="s">
        <v>222</v>
      </c>
      <c r="F8" s="314">
        <v>2.996</v>
      </c>
      <c r="G8" s="299" t="s">
        <v>152</v>
      </c>
      <c r="H8" s="188"/>
      <c r="I8" s="188"/>
      <c r="J8" s="315">
        <v>0</v>
      </c>
      <c r="K8" s="300" t="s">
        <v>74</v>
      </c>
    </row>
    <row r="9" spans="1:11" ht="12.75" customHeight="1">
      <c r="A9" s="296">
        <v>3</v>
      </c>
      <c r="B9" s="297" t="s">
        <v>595</v>
      </c>
      <c r="C9" s="298" t="s">
        <v>224</v>
      </c>
      <c r="D9" s="298" t="s">
        <v>18</v>
      </c>
      <c r="E9" s="298" t="s">
        <v>225</v>
      </c>
      <c r="F9" s="314">
        <v>1.839</v>
      </c>
      <c r="G9" s="299" t="s">
        <v>152</v>
      </c>
      <c r="H9" s="188"/>
      <c r="I9" s="188"/>
      <c r="J9" s="315">
        <v>0</v>
      </c>
      <c r="K9" s="300" t="s">
        <v>74</v>
      </c>
    </row>
    <row r="10" spans="1:11" ht="12.75" customHeight="1">
      <c r="A10" s="748">
        <v>4</v>
      </c>
      <c r="B10" s="749" t="s">
        <v>596</v>
      </c>
      <c r="C10" s="136" t="s">
        <v>338</v>
      </c>
      <c r="D10" s="751" t="s">
        <v>18</v>
      </c>
      <c r="E10" s="751" t="s">
        <v>244</v>
      </c>
      <c r="F10" s="753">
        <v>2.445</v>
      </c>
      <c r="G10" s="762" t="s">
        <v>152</v>
      </c>
      <c r="H10" s="703"/>
      <c r="I10" s="703"/>
      <c r="J10" s="752">
        <v>0</v>
      </c>
      <c r="K10" s="759" t="s">
        <v>74</v>
      </c>
    </row>
    <row r="11" spans="1:11" ht="12.75" customHeight="1">
      <c r="A11" s="748"/>
      <c r="B11" s="750"/>
      <c r="C11" s="321" t="s">
        <v>358</v>
      </c>
      <c r="D11" s="751"/>
      <c r="E11" s="751"/>
      <c r="F11" s="753"/>
      <c r="G11" s="762"/>
      <c r="H11" s="758"/>
      <c r="I11" s="758"/>
      <c r="J11" s="752"/>
      <c r="K11" s="759"/>
    </row>
    <row r="12" spans="1:11" ht="12.75" customHeight="1">
      <c r="A12" s="701">
        <v>5</v>
      </c>
      <c r="B12" s="745" t="s">
        <v>597</v>
      </c>
      <c r="C12" s="745" t="s">
        <v>226</v>
      </c>
      <c r="D12" s="298" t="s">
        <v>547</v>
      </c>
      <c r="E12" s="298" t="s">
        <v>548</v>
      </c>
      <c r="F12" s="314">
        <v>2.686</v>
      </c>
      <c r="G12" s="299" t="s">
        <v>152</v>
      </c>
      <c r="H12" s="188"/>
      <c r="I12" s="188"/>
      <c r="J12" s="315">
        <v>0</v>
      </c>
      <c r="K12" s="300" t="s">
        <v>9</v>
      </c>
    </row>
    <row r="13" spans="1:11" ht="12.75" customHeight="1">
      <c r="A13" s="676"/>
      <c r="B13" s="679"/>
      <c r="C13" s="679"/>
      <c r="D13" s="702" t="s">
        <v>548</v>
      </c>
      <c r="E13" s="702" t="s">
        <v>577</v>
      </c>
      <c r="F13" s="747">
        <v>4.219</v>
      </c>
      <c r="G13" s="757" t="s">
        <v>152</v>
      </c>
      <c r="H13" s="703"/>
      <c r="I13" s="703"/>
      <c r="J13" s="754">
        <v>0</v>
      </c>
      <c r="K13" s="770" t="s">
        <v>444</v>
      </c>
    </row>
    <row r="14" spans="1:11" ht="12.75" customHeight="1">
      <c r="A14" s="713"/>
      <c r="B14" s="746"/>
      <c r="C14" s="746"/>
      <c r="D14" s="691"/>
      <c r="E14" s="691"/>
      <c r="F14" s="692"/>
      <c r="G14" s="744"/>
      <c r="H14" s="758"/>
      <c r="I14" s="758"/>
      <c r="J14" s="742"/>
      <c r="K14" s="771"/>
    </row>
    <row r="15" spans="1:11" ht="12.75" customHeight="1">
      <c r="A15" s="296">
        <v>6</v>
      </c>
      <c r="B15" s="297" t="s">
        <v>598</v>
      </c>
      <c r="C15" s="298" t="s">
        <v>339</v>
      </c>
      <c r="D15" s="298" t="s">
        <v>422</v>
      </c>
      <c r="E15" s="298" t="s">
        <v>227</v>
      </c>
      <c r="F15" s="314">
        <v>2.145</v>
      </c>
      <c r="G15" s="299" t="s">
        <v>152</v>
      </c>
      <c r="H15" s="188"/>
      <c r="I15" s="188"/>
      <c r="J15" s="315">
        <v>0</v>
      </c>
      <c r="K15" s="300" t="s">
        <v>33</v>
      </c>
    </row>
    <row r="16" spans="1:11" ht="12.75" customHeight="1">
      <c r="A16" s="701">
        <v>7</v>
      </c>
      <c r="B16" s="745" t="s">
        <v>385</v>
      </c>
      <c r="C16" s="745" t="s">
        <v>455</v>
      </c>
      <c r="D16" s="702" t="s">
        <v>30</v>
      </c>
      <c r="E16" s="702" t="s">
        <v>228</v>
      </c>
      <c r="F16" s="747">
        <v>7.654</v>
      </c>
      <c r="G16" s="757" t="s">
        <v>152</v>
      </c>
      <c r="H16" s="703"/>
      <c r="I16" s="703"/>
      <c r="J16" s="754">
        <v>0</v>
      </c>
      <c r="K16" s="698" t="s">
        <v>9</v>
      </c>
    </row>
    <row r="17" spans="1:11" ht="12.75" customHeight="1">
      <c r="A17" s="713"/>
      <c r="B17" s="746"/>
      <c r="C17" s="746"/>
      <c r="D17" s="691"/>
      <c r="E17" s="691"/>
      <c r="F17" s="692"/>
      <c r="G17" s="744"/>
      <c r="H17" s="758"/>
      <c r="I17" s="758"/>
      <c r="J17" s="742"/>
      <c r="K17" s="763"/>
    </row>
    <row r="18" spans="1:11" ht="12.75" customHeight="1">
      <c r="A18" s="701">
        <v>8</v>
      </c>
      <c r="B18" s="745" t="s">
        <v>599</v>
      </c>
      <c r="C18" s="702" t="s">
        <v>340</v>
      </c>
      <c r="D18" s="702" t="s">
        <v>18</v>
      </c>
      <c r="E18" s="702" t="s">
        <v>229</v>
      </c>
      <c r="F18" s="755">
        <v>1.43</v>
      </c>
      <c r="G18" s="757" t="s">
        <v>152</v>
      </c>
      <c r="H18" s="703"/>
      <c r="I18" s="703"/>
      <c r="J18" s="754">
        <v>0</v>
      </c>
      <c r="K18" s="770" t="s">
        <v>445</v>
      </c>
    </row>
    <row r="19" spans="1:11" ht="12.75" customHeight="1">
      <c r="A19" s="713"/>
      <c r="B19" s="746"/>
      <c r="C19" s="691"/>
      <c r="D19" s="691"/>
      <c r="E19" s="691"/>
      <c r="F19" s="756"/>
      <c r="G19" s="744"/>
      <c r="H19" s="758"/>
      <c r="I19" s="758"/>
      <c r="J19" s="742"/>
      <c r="K19" s="771"/>
    </row>
    <row r="20" spans="1:11" ht="12.75" customHeight="1">
      <c r="A20" s="296">
        <v>9</v>
      </c>
      <c r="B20" s="297" t="s">
        <v>441</v>
      </c>
      <c r="C20" s="298" t="s">
        <v>437</v>
      </c>
      <c r="D20" s="298" t="s">
        <v>18</v>
      </c>
      <c r="E20" s="298" t="s">
        <v>438</v>
      </c>
      <c r="F20" s="316">
        <v>0.885</v>
      </c>
      <c r="G20" s="299" t="s">
        <v>152</v>
      </c>
      <c r="H20" s="188"/>
      <c r="I20" s="188"/>
      <c r="J20" s="315">
        <v>0</v>
      </c>
      <c r="K20" s="300" t="s">
        <v>87</v>
      </c>
    </row>
    <row r="21" spans="1:11" ht="12.75" customHeight="1">
      <c r="A21" s="296">
        <v>10</v>
      </c>
      <c r="B21" s="297" t="s">
        <v>600</v>
      </c>
      <c r="C21" s="298" t="s">
        <v>341</v>
      </c>
      <c r="D21" s="298" t="s">
        <v>18</v>
      </c>
      <c r="E21" s="298" t="s">
        <v>233</v>
      </c>
      <c r="F21" s="316">
        <v>4.945</v>
      </c>
      <c r="G21" s="299" t="s">
        <v>152</v>
      </c>
      <c r="H21" s="188"/>
      <c r="I21" s="188"/>
      <c r="J21" s="315">
        <v>0</v>
      </c>
      <c r="K21" s="300" t="s">
        <v>117</v>
      </c>
    </row>
    <row r="22" spans="1:11" ht="12.75" customHeight="1">
      <c r="A22" s="748">
        <v>11</v>
      </c>
      <c r="B22" s="749" t="s">
        <v>601</v>
      </c>
      <c r="C22" s="136" t="s">
        <v>247</v>
      </c>
      <c r="D22" s="751" t="s">
        <v>214</v>
      </c>
      <c r="E22" s="751" t="s">
        <v>232</v>
      </c>
      <c r="F22" s="768">
        <v>1</v>
      </c>
      <c r="G22" s="762" t="s">
        <v>152</v>
      </c>
      <c r="H22" s="702"/>
      <c r="I22" s="702"/>
      <c r="J22" s="752">
        <v>0</v>
      </c>
      <c r="K22" s="759" t="s">
        <v>578</v>
      </c>
    </row>
    <row r="23" spans="1:11" ht="12.75" customHeight="1">
      <c r="A23" s="748"/>
      <c r="B23" s="749"/>
      <c r="C23" s="321" t="s">
        <v>303</v>
      </c>
      <c r="D23" s="751"/>
      <c r="E23" s="751"/>
      <c r="F23" s="768"/>
      <c r="G23" s="762"/>
      <c r="H23" s="691"/>
      <c r="I23" s="691"/>
      <c r="J23" s="752"/>
      <c r="K23" s="759"/>
    </row>
    <row r="24" spans="1:11" ht="12.75" customHeight="1">
      <c r="A24" s="135">
        <v>12</v>
      </c>
      <c r="B24" s="301" t="s">
        <v>402</v>
      </c>
      <c r="C24" s="322" t="s">
        <v>583</v>
      </c>
      <c r="D24" s="136"/>
      <c r="E24" s="136"/>
      <c r="F24" s="768">
        <v>5.532</v>
      </c>
      <c r="G24" s="762" t="s">
        <v>152</v>
      </c>
      <c r="H24" s="702"/>
      <c r="I24" s="702"/>
      <c r="J24" s="754">
        <v>0</v>
      </c>
      <c r="K24" s="759" t="s">
        <v>87</v>
      </c>
    </row>
    <row r="25" spans="1:11" ht="12.75" customHeight="1">
      <c r="A25" s="135">
        <v>14</v>
      </c>
      <c r="B25" s="301" t="s">
        <v>403</v>
      </c>
      <c r="C25" s="322" t="s">
        <v>231</v>
      </c>
      <c r="D25" s="136"/>
      <c r="E25" s="136"/>
      <c r="F25" s="768"/>
      <c r="G25" s="762"/>
      <c r="H25" s="682"/>
      <c r="I25" s="682"/>
      <c r="J25" s="769"/>
      <c r="K25" s="759"/>
    </row>
    <row r="26" spans="1:11" ht="12.75" customHeight="1">
      <c r="A26" s="296">
        <v>15</v>
      </c>
      <c r="B26" s="297" t="s">
        <v>602</v>
      </c>
      <c r="C26" s="298" t="s">
        <v>234</v>
      </c>
      <c r="D26" s="298" t="s">
        <v>18</v>
      </c>
      <c r="E26" s="298" t="s">
        <v>181</v>
      </c>
      <c r="F26" s="316">
        <v>2.7</v>
      </c>
      <c r="G26" s="299" t="s">
        <v>152</v>
      </c>
      <c r="H26" s="188"/>
      <c r="I26" s="188"/>
      <c r="J26" s="315">
        <v>0</v>
      </c>
      <c r="K26" s="300" t="s">
        <v>117</v>
      </c>
    </row>
    <row r="27" spans="1:11" ht="12.75" customHeight="1">
      <c r="A27" s="296">
        <v>16</v>
      </c>
      <c r="B27" s="297" t="s">
        <v>442</v>
      </c>
      <c r="C27" s="298" t="s">
        <v>342</v>
      </c>
      <c r="D27" s="298" t="s">
        <v>18</v>
      </c>
      <c r="E27" s="298" t="s">
        <v>185</v>
      </c>
      <c r="F27" s="316">
        <v>2.5</v>
      </c>
      <c r="G27" s="299" t="s">
        <v>152</v>
      </c>
      <c r="H27" s="188"/>
      <c r="I27" s="188"/>
      <c r="J27" s="315">
        <v>0</v>
      </c>
      <c r="K27" s="300" t="s">
        <v>9</v>
      </c>
    </row>
    <row r="28" spans="1:11" ht="12.75" customHeight="1" thickBot="1">
      <c r="A28" s="302">
        <v>17</v>
      </c>
      <c r="B28" s="303" t="s">
        <v>442</v>
      </c>
      <c r="C28" s="304" t="s">
        <v>342</v>
      </c>
      <c r="D28" s="304" t="s">
        <v>185</v>
      </c>
      <c r="E28" s="304" t="s">
        <v>235</v>
      </c>
      <c r="F28" s="317">
        <v>2.356</v>
      </c>
      <c r="G28" s="305" t="s">
        <v>152</v>
      </c>
      <c r="H28" s="306"/>
      <c r="I28" s="306"/>
      <c r="J28" s="318">
        <v>0</v>
      </c>
      <c r="K28" s="307" t="s">
        <v>117</v>
      </c>
    </row>
    <row r="29" spans="1:11" ht="12.75" customHeight="1" thickBot="1" thickTop="1">
      <c r="A29" s="308"/>
      <c r="B29" s="309"/>
      <c r="C29" s="309"/>
      <c r="D29" s="765" t="s">
        <v>236</v>
      </c>
      <c r="E29" s="765"/>
      <c r="F29" s="310">
        <f>SUM(F7:F28)</f>
        <v>49.164</v>
      </c>
      <c r="G29" s="766" t="s">
        <v>237</v>
      </c>
      <c r="H29" s="765"/>
      <c r="I29" s="767"/>
      <c r="J29" s="323">
        <f>SUM(J7:J28)</f>
        <v>0</v>
      </c>
      <c r="K29" s="311"/>
    </row>
    <row r="30" spans="1:11" ht="30.75" customHeight="1" thickBot="1" thickTop="1">
      <c r="A30" s="14"/>
      <c r="B30" s="319"/>
      <c r="C30" s="764" t="s">
        <v>238</v>
      </c>
      <c r="D30" s="764"/>
      <c r="E30" s="764"/>
      <c r="F30" s="324" t="e">
        <f>SUM(F29,'Stan-V'!F87,'Stan-IV'!F53,ŁĄCZNIE!F90)</f>
        <v>#REF!</v>
      </c>
      <c r="G30" s="764" t="s">
        <v>242</v>
      </c>
      <c r="H30" s="764"/>
      <c r="I30" s="764"/>
      <c r="J30" s="325" t="e">
        <f>SUM(J29,'Stan-V'!J87,'Stan-IV'!J53,ŁĄCZNIE!J90)</f>
        <v>#REF!</v>
      </c>
      <c r="K30" s="320"/>
    </row>
    <row r="31" ht="13.5" thickTop="1"/>
    <row r="36" spans="6:10" ht="12.75">
      <c r="F36" s="132"/>
      <c r="J36" s="132"/>
    </row>
  </sheetData>
  <sheetProtection/>
  <mergeCells count="69">
    <mergeCell ref="K18:K19"/>
    <mergeCell ref="D16:D17"/>
    <mergeCell ref="E16:E17"/>
    <mergeCell ref="F16:F17"/>
    <mergeCell ref="G13:G14"/>
    <mergeCell ref="J13:J14"/>
    <mergeCell ref="K13:K14"/>
    <mergeCell ref="H13:H14"/>
    <mergeCell ref="I13:I14"/>
    <mergeCell ref="A18:A19"/>
    <mergeCell ref="B18:B19"/>
    <mergeCell ref="C18:C19"/>
    <mergeCell ref="D18:D19"/>
    <mergeCell ref="E18:E19"/>
    <mergeCell ref="J24:J25"/>
    <mergeCell ref="H24:H25"/>
    <mergeCell ref="I24:I25"/>
    <mergeCell ref="E22:E23"/>
    <mergeCell ref="J18:J19"/>
    <mergeCell ref="C16:C17"/>
    <mergeCell ref="B16:B17"/>
    <mergeCell ref="A16:A17"/>
    <mergeCell ref="G16:G17"/>
    <mergeCell ref="H16:H17"/>
    <mergeCell ref="I16:I17"/>
    <mergeCell ref="I10:I11"/>
    <mergeCell ref="H22:H23"/>
    <mergeCell ref="I22:I23"/>
    <mergeCell ref="H18:H19"/>
    <mergeCell ref="I18:I19"/>
    <mergeCell ref="F22:F23"/>
    <mergeCell ref="C30:E30"/>
    <mergeCell ref="G30:I30"/>
    <mergeCell ref="J22:J23"/>
    <mergeCell ref="K22:K23"/>
    <mergeCell ref="D29:E29"/>
    <mergeCell ref="G29:I29"/>
    <mergeCell ref="D22:D23"/>
    <mergeCell ref="G24:G25"/>
    <mergeCell ref="G22:G23"/>
    <mergeCell ref="F24:F25"/>
    <mergeCell ref="K10:K11"/>
    <mergeCell ref="K24:K25"/>
    <mergeCell ref="A2:K2"/>
    <mergeCell ref="C4:C5"/>
    <mergeCell ref="A4:A5"/>
    <mergeCell ref="D4:E4"/>
    <mergeCell ref="H4:I4"/>
    <mergeCell ref="K4:K5"/>
    <mergeCell ref="G10:G11"/>
    <mergeCell ref="K16:K17"/>
    <mergeCell ref="A22:A23"/>
    <mergeCell ref="J10:J11"/>
    <mergeCell ref="B12:B14"/>
    <mergeCell ref="A12:A14"/>
    <mergeCell ref="F10:F11"/>
    <mergeCell ref="B22:B23"/>
    <mergeCell ref="J16:J17"/>
    <mergeCell ref="F18:F19"/>
    <mergeCell ref="G18:G19"/>
    <mergeCell ref="H10:H11"/>
    <mergeCell ref="C12:C14"/>
    <mergeCell ref="D13:D14"/>
    <mergeCell ref="E13:E14"/>
    <mergeCell ref="F13:F14"/>
    <mergeCell ref="A10:A11"/>
    <mergeCell ref="B10:B11"/>
    <mergeCell ref="D10:D11"/>
    <mergeCell ref="E10:E11"/>
  </mergeCells>
  <printOptions/>
  <pageMargins left="0.984251968503937" right="0.31496062992125984" top="0.31496062992125984" bottom="0.2362204724409449" header="0.31496062992125984" footer="0.1574803149606299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="85" zoomScaleNormal="85" zoomScalePageLayoutView="0" workbookViewId="0" topLeftCell="A1">
      <selection activeCell="A1" sqref="A1:I1"/>
    </sheetView>
  </sheetViews>
  <sheetFormatPr defaultColWidth="9.00390625" defaultRowHeight="12.75"/>
  <cols>
    <col min="1" max="1" width="2.75390625" style="7" customWidth="1"/>
    <col min="2" max="2" width="7.375" style="7" customWidth="1"/>
    <col min="3" max="4" width="28.875" style="0" customWidth="1"/>
    <col min="5" max="5" width="11.125" style="37" customWidth="1"/>
    <col min="6" max="6" width="25.625" style="17" customWidth="1"/>
    <col min="7" max="7" width="13.375" style="36" customWidth="1"/>
    <col min="8" max="8" width="9.875" style="38" customWidth="1"/>
    <col min="9" max="9" width="8.00390625" style="37" customWidth="1"/>
  </cols>
  <sheetData>
    <row r="1" spans="1:9" ht="39.75" customHeight="1">
      <c r="A1" s="775" t="s">
        <v>607</v>
      </c>
      <c r="B1" s="775"/>
      <c r="C1" s="775"/>
      <c r="D1" s="775"/>
      <c r="E1" s="775"/>
      <c r="F1" s="775"/>
      <c r="G1" s="775"/>
      <c r="H1" s="775"/>
      <c r="I1" s="775"/>
    </row>
    <row r="2" ht="13.5" thickBot="1"/>
    <row r="3" spans="1:9" ht="13.5" thickTop="1">
      <c r="A3" s="778" t="s">
        <v>0</v>
      </c>
      <c r="B3" s="22" t="s">
        <v>1</v>
      </c>
      <c r="C3" s="777" t="s">
        <v>2</v>
      </c>
      <c r="D3" s="777" t="s">
        <v>249</v>
      </c>
      <c r="E3" s="16" t="s">
        <v>291</v>
      </c>
      <c r="F3" s="19" t="s">
        <v>5</v>
      </c>
      <c r="G3" s="709" t="s">
        <v>251</v>
      </c>
      <c r="H3" s="709"/>
      <c r="I3" s="776" t="s">
        <v>254</v>
      </c>
    </row>
    <row r="4" spans="1:9" ht="13.5" thickBot="1">
      <c r="A4" s="677"/>
      <c r="B4" s="23" t="s">
        <v>4</v>
      </c>
      <c r="C4" s="688"/>
      <c r="D4" s="688"/>
      <c r="E4" s="26" t="s">
        <v>22</v>
      </c>
      <c r="F4" s="20" t="s">
        <v>6</v>
      </c>
      <c r="G4" s="18" t="s">
        <v>252</v>
      </c>
      <c r="H4" s="39" t="s">
        <v>253</v>
      </c>
      <c r="I4" s="687"/>
    </row>
    <row r="5" spans="1:9" ht="13.5" thickBot="1">
      <c r="A5" s="27">
        <v>1</v>
      </c>
      <c r="B5" s="28">
        <v>2</v>
      </c>
      <c r="C5" s="29">
        <v>3</v>
      </c>
      <c r="D5" s="47"/>
      <c r="E5" s="40">
        <v>6</v>
      </c>
      <c r="F5" s="31">
        <v>7</v>
      </c>
      <c r="G5" s="29">
        <v>8</v>
      </c>
      <c r="H5" s="41">
        <v>9</v>
      </c>
      <c r="I5" s="42">
        <v>11</v>
      </c>
    </row>
    <row r="6" spans="1:9" ht="13.5" customHeight="1">
      <c r="A6" s="43">
        <v>1</v>
      </c>
      <c r="B6" s="11" t="s">
        <v>390</v>
      </c>
      <c r="C6" s="46" t="s">
        <v>285</v>
      </c>
      <c r="D6" s="50" t="s">
        <v>285</v>
      </c>
      <c r="E6" s="53">
        <v>2.93</v>
      </c>
      <c r="F6" s="84" t="s">
        <v>276</v>
      </c>
      <c r="G6" s="63"/>
      <c r="H6" s="64"/>
      <c r="I6" s="772" t="s">
        <v>259</v>
      </c>
    </row>
    <row r="7" spans="1:9" ht="13.5" customHeight="1">
      <c r="A7" s="43"/>
      <c r="B7" s="56"/>
      <c r="C7" s="46"/>
      <c r="D7" s="49" t="s">
        <v>361</v>
      </c>
      <c r="E7" s="51"/>
      <c r="F7" s="54" t="s">
        <v>178</v>
      </c>
      <c r="G7" s="56"/>
      <c r="H7" s="58"/>
      <c r="I7" s="686"/>
    </row>
    <row r="8" spans="1:9" ht="13.5" customHeight="1">
      <c r="A8" s="43"/>
      <c r="B8" s="56"/>
      <c r="C8" s="46"/>
      <c r="D8" s="50"/>
      <c r="E8" s="51"/>
      <c r="F8" s="54" t="s">
        <v>183</v>
      </c>
      <c r="G8" s="56" t="s">
        <v>360</v>
      </c>
      <c r="H8" s="58">
        <v>0.1</v>
      </c>
      <c r="I8" s="686"/>
    </row>
    <row r="9" spans="1:9" ht="13.5" customHeight="1">
      <c r="A9" s="43"/>
      <c r="B9" s="11"/>
      <c r="C9" s="46"/>
      <c r="D9" s="50"/>
      <c r="E9" s="51"/>
      <c r="F9" s="55" t="s">
        <v>418</v>
      </c>
      <c r="G9" s="57" t="s">
        <v>359</v>
      </c>
      <c r="H9" s="59">
        <v>0.4</v>
      </c>
      <c r="I9" s="686"/>
    </row>
    <row r="10" spans="1:9" ht="13.5" customHeight="1">
      <c r="A10" s="71">
        <v>2</v>
      </c>
      <c r="B10" s="72" t="s">
        <v>391</v>
      </c>
      <c r="C10" s="73" t="s">
        <v>362</v>
      </c>
      <c r="D10" s="73" t="s">
        <v>250</v>
      </c>
      <c r="E10" s="74">
        <v>2.27</v>
      </c>
      <c r="F10" s="68" t="s">
        <v>46</v>
      </c>
      <c r="G10" s="69" t="s">
        <v>255</v>
      </c>
      <c r="H10" s="65">
        <v>0.025</v>
      </c>
      <c r="I10" s="772" t="s">
        <v>259</v>
      </c>
    </row>
    <row r="11" spans="1:9" ht="13.5" customHeight="1">
      <c r="A11" s="43"/>
      <c r="B11" s="56"/>
      <c r="C11" s="45"/>
      <c r="D11" s="48" t="s">
        <v>363</v>
      </c>
      <c r="E11" s="51"/>
      <c r="F11" s="54" t="s">
        <v>46</v>
      </c>
      <c r="G11" s="56" t="s">
        <v>256</v>
      </c>
      <c r="H11" s="58">
        <v>0.025</v>
      </c>
      <c r="I11" s="686"/>
    </row>
    <row r="12" spans="1:9" ht="13.5" customHeight="1">
      <c r="A12" s="43"/>
      <c r="B12" s="11"/>
      <c r="C12" s="45"/>
      <c r="D12" s="45"/>
      <c r="E12" s="60"/>
      <c r="F12" s="54" t="s">
        <v>178</v>
      </c>
      <c r="G12" s="56" t="s">
        <v>257</v>
      </c>
      <c r="H12" s="58">
        <v>0.4</v>
      </c>
      <c r="I12" s="686"/>
    </row>
    <row r="13" spans="1:9" ht="13.5" customHeight="1">
      <c r="A13" s="43"/>
      <c r="B13" s="11"/>
      <c r="C13" s="45"/>
      <c r="D13" s="45"/>
      <c r="E13" s="51"/>
      <c r="F13" s="55" t="s">
        <v>184</v>
      </c>
      <c r="G13" s="57" t="s">
        <v>258</v>
      </c>
      <c r="H13" s="59">
        <v>0.1</v>
      </c>
      <c r="I13" s="686"/>
    </row>
    <row r="14" spans="1:9" ht="13.5" customHeight="1">
      <c r="A14" s="71">
        <v>3</v>
      </c>
      <c r="B14" s="72" t="s">
        <v>392</v>
      </c>
      <c r="C14" s="73" t="s">
        <v>8</v>
      </c>
      <c r="D14" s="75" t="s">
        <v>8</v>
      </c>
      <c r="E14" s="74">
        <v>14.446</v>
      </c>
      <c r="F14" s="68" t="s">
        <v>46</v>
      </c>
      <c r="G14" s="69" t="s">
        <v>260</v>
      </c>
      <c r="H14" s="65">
        <v>0.086</v>
      </c>
      <c r="I14" s="772" t="s">
        <v>261</v>
      </c>
    </row>
    <row r="15" spans="1:9" ht="13.5" customHeight="1">
      <c r="A15" s="43"/>
      <c r="B15" s="56"/>
      <c r="C15" s="45"/>
      <c r="D15" s="49" t="s">
        <v>287</v>
      </c>
      <c r="E15" s="51"/>
      <c r="F15" s="54" t="s">
        <v>47</v>
      </c>
      <c r="G15" s="56" t="s">
        <v>262</v>
      </c>
      <c r="H15" s="58">
        <v>0.2</v>
      </c>
      <c r="I15" s="686"/>
    </row>
    <row r="16" spans="1:9" ht="13.5" customHeight="1">
      <c r="A16" s="43"/>
      <c r="B16" s="11"/>
      <c r="C16" s="45"/>
      <c r="D16" s="45"/>
      <c r="E16" s="51"/>
      <c r="F16" s="54" t="s">
        <v>46</v>
      </c>
      <c r="G16" s="56" t="s">
        <v>263</v>
      </c>
      <c r="H16" s="58">
        <v>0.1</v>
      </c>
      <c r="I16" s="686"/>
    </row>
    <row r="17" spans="1:9" ht="13.5" customHeight="1">
      <c r="A17" s="43"/>
      <c r="B17" s="11"/>
      <c r="C17" s="45"/>
      <c r="D17" s="45"/>
      <c r="E17" s="51"/>
      <c r="F17" s="54" t="s">
        <v>12</v>
      </c>
      <c r="G17" s="56" t="s">
        <v>264</v>
      </c>
      <c r="H17" s="58">
        <v>0.25</v>
      </c>
      <c r="I17" s="686"/>
    </row>
    <row r="18" spans="1:9" ht="13.5" customHeight="1">
      <c r="A18" s="43"/>
      <c r="B18" s="11"/>
      <c r="C18" s="45"/>
      <c r="D18" s="45"/>
      <c r="E18" s="51"/>
      <c r="F18" s="54" t="s">
        <v>46</v>
      </c>
      <c r="G18" s="56" t="s">
        <v>265</v>
      </c>
      <c r="H18" s="58">
        <v>0.1</v>
      </c>
      <c r="I18" s="686"/>
    </row>
    <row r="19" spans="1:9" ht="13.5" customHeight="1">
      <c r="A19" s="43"/>
      <c r="B19" s="11"/>
      <c r="C19" s="45"/>
      <c r="D19" s="45"/>
      <c r="E19" s="51"/>
      <c r="F19" s="54" t="s">
        <v>47</v>
      </c>
      <c r="G19" s="56" t="s">
        <v>266</v>
      </c>
      <c r="H19" s="58">
        <v>0.2</v>
      </c>
      <c r="I19" s="686"/>
    </row>
    <row r="20" spans="1:9" ht="13.5" customHeight="1">
      <c r="A20" s="43"/>
      <c r="B20" s="11"/>
      <c r="C20" s="45"/>
      <c r="D20" s="45"/>
      <c r="E20" s="51"/>
      <c r="F20" s="54" t="s">
        <v>46</v>
      </c>
      <c r="G20" s="56" t="s">
        <v>267</v>
      </c>
      <c r="H20" s="58">
        <v>0.1</v>
      </c>
      <c r="I20" s="686"/>
    </row>
    <row r="21" spans="1:9" ht="13.5" customHeight="1">
      <c r="A21" s="43"/>
      <c r="B21" s="11"/>
      <c r="C21" s="45"/>
      <c r="D21" s="45"/>
      <c r="E21" s="51"/>
      <c r="F21" s="54" t="s">
        <v>46</v>
      </c>
      <c r="G21" s="56" t="s">
        <v>268</v>
      </c>
      <c r="H21" s="58">
        <v>0.1</v>
      </c>
      <c r="I21" s="686"/>
    </row>
    <row r="22" spans="1:9" ht="13.5" customHeight="1">
      <c r="A22" s="43"/>
      <c r="B22" s="11"/>
      <c r="C22" s="45"/>
      <c r="D22" s="45"/>
      <c r="E22" s="51"/>
      <c r="F22" s="54" t="s">
        <v>47</v>
      </c>
      <c r="G22" s="56" t="s">
        <v>269</v>
      </c>
      <c r="H22" s="58">
        <v>0.1</v>
      </c>
      <c r="I22" s="686"/>
    </row>
    <row r="23" spans="1:9" ht="13.5" customHeight="1">
      <c r="A23" s="43"/>
      <c r="B23" s="11"/>
      <c r="C23" s="45"/>
      <c r="D23" s="45"/>
      <c r="E23" s="51"/>
      <c r="F23" s="54" t="s">
        <v>46</v>
      </c>
      <c r="G23" s="56" t="s">
        <v>270</v>
      </c>
      <c r="H23" s="58">
        <v>0.1</v>
      </c>
      <c r="I23" s="686"/>
    </row>
    <row r="24" spans="1:9" ht="13.5" customHeight="1">
      <c r="A24" s="43"/>
      <c r="B24" s="11"/>
      <c r="C24" s="45"/>
      <c r="D24" s="45"/>
      <c r="E24" s="51"/>
      <c r="F24" s="54" t="s">
        <v>12</v>
      </c>
      <c r="G24" s="56" t="s">
        <v>271</v>
      </c>
      <c r="H24" s="58">
        <v>0.25</v>
      </c>
      <c r="I24" s="686"/>
    </row>
    <row r="25" spans="1:9" ht="13.5" customHeight="1">
      <c r="A25" s="43"/>
      <c r="B25" s="11"/>
      <c r="C25" s="45"/>
      <c r="D25" s="45"/>
      <c r="E25" s="51"/>
      <c r="F25" s="54" t="s">
        <v>46</v>
      </c>
      <c r="G25" s="56" t="s">
        <v>272</v>
      </c>
      <c r="H25" s="58">
        <v>0.1</v>
      </c>
      <c r="I25" s="686"/>
    </row>
    <row r="26" spans="1:9" ht="13.5" customHeight="1">
      <c r="A26" s="43"/>
      <c r="B26" s="11"/>
      <c r="C26" s="45"/>
      <c r="D26" s="45"/>
      <c r="E26" s="51"/>
      <c r="F26" s="54" t="s">
        <v>47</v>
      </c>
      <c r="G26" s="682" t="s">
        <v>273</v>
      </c>
      <c r="H26" s="773">
        <v>0.1</v>
      </c>
      <c r="I26" s="686"/>
    </row>
    <row r="27" spans="1:9" ht="13.5" customHeight="1">
      <c r="A27" s="43"/>
      <c r="B27" s="11"/>
      <c r="C27" s="45"/>
      <c r="D27" s="45"/>
      <c r="E27" s="51"/>
      <c r="F27" s="54" t="s">
        <v>274</v>
      </c>
      <c r="G27" s="682"/>
      <c r="H27" s="773"/>
      <c r="I27" s="686"/>
    </row>
    <row r="28" spans="1:9" ht="13.5" customHeight="1">
      <c r="A28" s="43"/>
      <c r="B28" s="11"/>
      <c r="C28" s="45"/>
      <c r="D28" s="45"/>
      <c r="E28" s="51"/>
      <c r="F28" s="54" t="s">
        <v>48</v>
      </c>
      <c r="G28" s="56" t="s">
        <v>275</v>
      </c>
      <c r="H28" s="58">
        <v>1.3</v>
      </c>
      <c r="I28" s="686"/>
    </row>
    <row r="29" spans="1:9" ht="13.5" customHeight="1">
      <c r="A29" s="44"/>
      <c r="B29" s="8"/>
      <c r="C29" s="10"/>
      <c r="D29" s="10"/>
      <c r="E29" s="52"/>
      <c r="F29" s="55" t="s">
        <v>276</v>
      </c>
      <c r="G29" s="57" t="s">
        <v>277</v>
      </c>
      <c r="H29" s="59">
        <v>0.8</v>
      </c>
      <c r="I29" s="774"/>
    </row>
    <row r="30" spans="1:9" ht="13.5" customHeight="1">
      <c r="A30" s="43">
        <v>4</v>
      </c>
      <c r="B30" s="72" t="s">
        <v>393</v>
      </c>
      <c r="C30" s="45" t="s">
        <v>187</v>
      </c>
      <c r="D30" s="45" t="s">
        <v>187</v>
      </c>
      <c r="E30" s="53">
        <v>7</v>
      </c>
      <c r="F30" s="68" t="s">
        <v>419</v>
      </c>
      <c r="G30" s="69" t="s">
        <v>278</v>
      </c>
      <c r="H30" s="65">
        <v>0.1</v>
      </c>
      <c r="I30" s="772" t="s">
        <v>259</v>
      </c>
    </row>
    <row r="31" spans="1:9" ht="13.5" customHeight="1">
      <c r="A31" s="43"/>
      <c r="B31" s="56"/>
      <c r="C31" s="45"/>
      <c r="D31" s="49" t="s">
        <v>288</v>
      </c>
      <c r="E31" s="51"/>
      <c r="F31" s="54" t="s">
        <v>167</v>
      </c>
      <c r="G31" s="56" t="s">
        <v>279</v>
      </c>
      <c r="H31" s="58">
        <v>0.3</v>
      </c>
      <c r="I31" s="686"/>
    </row>
    <row r="32" spans="1:9" ht="13.5" customHeight="1">
      <c r="A32" s="43"/>
      <c r="B32" s="11"/>
      <c r="C32" s="45"/>
      <c r="D32" s="45"/>
      <c r="E32" s="51"/>
      <c r="F32" s="54" t="s">
        <v>167</v>
      </c>
      <c r="G32" s="56" t="s">
        <v>280</v>
      </c>
      <c r="H32" s="58">
        <v>0.1</v>
      </c>
      <c r="I32" s="686"/>
    </row>
    <row r="33" spans="1:9" ht="13.5" customHeight="1">
      <c r="A33" s="43"/>
      <c r="B33" s="11"/>
      <c r="C33" s="45"/>
      <c r="D33" s="45"/>
      <c r="E33" s="51"/>
      <c r="F33" s="54" t="s">
        <v>167</v>
      </c>
      <c r="G33" s="56" t="s">
        <v>281</v>
      </c>
      <c r="H33" s="58">
        <v>0.4</v>
      </c>
      <c r="I33" s="686"/>
    </row>
    <row r="34" spans="1:9" ht="13.5" customHeight="1">
      <c r="A34" s="43"/>
      <c r="B34" s="11"/>
      <c r="C34" s="45"/>
      <c r="D34" s="45"/>
      <c r="E34" s="51"/>
      <c r="F34" s="54" t="s">
        <v>167</v>
      </c>
      <c r="G34" s="56" t="s">
        <v>282</v>
      </c>
      <c r="H34" s="58">
        <v>0.3</v>
      </c>
      <c r="I34" s="686"/>
    </row>
    <row r="35" spans="1:9" ht="13.5" customHeight="1">
      <c r="A35" s="43"/>
      <c r="B35" s="11"/>
      <c r="C35" s="45"/>
      <c r="D35" s="45"/>
      <c r="E35" s="51"/>
      <c r="F35" s="54" t="s">
        <v>188</v>
      </c>
      <c r="G35" s="56" t="s">
        <v>283</v>
      </c>
      <c r="H35" s="58">
        <v>1.15</v>
      </c>
      <c r="I35" s="686"/>
    </row>
    <row r="36" spans="1:9" ht="13.5" customHeight="1">
      <c r="A36" s="44"/>
      <c r="B36" s="8"/>
      <c r="C36" s="10"/>
      <c r="D36" s="10"/>
      <c r="E36" s="52"/>
      <c r="F36" s="55" t="s">
        <v>189</v>
      </c>
      <c r="G36" s="57" t="s">
        <v>284</v>
      </c>
      <c r="H36" s="59">
        <v>1.7</v>
      </c>
      <c r="I36" s="774"/>
    </row>
    <row r="37" spans="1:9" ht="12.75">
      <c r="A37" s="71">
        <v>5</v>
      </c>
      <c r="B37" s="72" t="s">
        <v>394</v>
      </c>
      <c r="C37" s="45" t="s">
        <v>217</v>
      </c>
      <c r="D37" s="45" t="s">
        <v>364</v>
      </c>
      <c r="E37" s="51">
        <v>1.555</v>
      </c>
      <c r="F37" s="81"/>
      <c r="G37" s="82"/>
      <c r="H37" s="83"/>
      <c r="I37" s="772" t="s">
        <v>259</v>
      </c>
    </row>
    <row r="38" spans="1:9" ht="13.5" customHeight="1" thickBot="1">
      <c r="A38" s="43"/>
      <c r="B38" s="56"/>
      <c r="D38" s="49" t="s">
        <v>289</v>
      </c>
      <c r="F38" s="62"/>
      <c r="G38" s="23"/>
      <c r="H38" s="61"/>
      <c r="I38" s="687"/>
    </row>
    <row r="39" spans="1:9" ht="15" customHeight="1" thickBot="1">
      <c r="A39" s="80"/>
      <c r="B39" s="79"/>
      <c r="C39" s="5"/>
      <c r="D39" s="66" t="s">
        <v>286</v>
      </c>
      <c r="E39" s="67">
        <f>SUM(E6:E38)</f>
        <v>28.201</v>
      </c>
      <c r="F39" s="76"/>
      <c r="G39" s="77"/>
      <c r="H39" s="85">
        <f>SUM(H6:H38)</f>
        <v>8.986</v>
      </c>
      <c r="I39" s="78"/>
    </row>
    <row r="40" ht="13.5" thickTop="1"/>
  </sheetData>
  <sheetProtection/>
  <mergeCells count="13">
    <mergeCell ref="A1:I1"/>
    <mergeCell ref="I6:I9"/>
    <mergeCell ref="I3:I4"/>
    <mergeCell ref="D3:D4"/>
    <mergeCell ref="A3:A4"/>
    <mergeCell ref="C3:C4"/>
    <mergeCell ref="G3:H3"/>
    <mergeCell ref="I37:I38"/>
    <mergeCell ref="G26:G27"/>
    <mergeCell ref="H26:H27"/>
    <mergeCell ref="I10:I13"/>
    <mergeCell ref="I30:I36"/>
    <mergeCell ref="I14:I29"/>
  </mergeCells>
  <printOptions/>
  <pageMargins left="0.71" right="0.53" top="0.41" bottom="0.23" header="0.21" footer="0.21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5" zoomScaleNormal="85" zoomScalePageLayoutView="0" workbookViewId="0" topLeftCell="A1">
      <selection activeCell="F10" sqref="F10:F11"/>
    </sheetView>
  </sheetViews>
  <sheetFormatPr defaultColWidth="9.00390625" defaultRowHeight="12.75"/>
  <cols>
    <col min="1" max="1" width="5.25390625" style="7" customWidth="1"/>
    <col min="2" max="2" width="9.25390625" style="7" customWidth="1"/>
    <col min="3" max="3" width="33.375" style="0" customWidth="1"/>
    <col min="4" max="4" width="31.00390625" style="0" customWidth="1"/>
    <col min="5" max="5" width="15.125" style="37" customWidth="1"/>
  </cols>
  <sheetData>
    <row r="1" spans="1:5" ht="39.75" customHeight="1">
      <c r="A1" s="775" t="s">
        <v>467</v>
      </c>
      <c r="B1" s="775"/>
      <c r="C1" s="775"/>
      <c r="D1" s="775"/>
      <c r="E1" s="775"/>
    </row>
    <row r="2" ht="13.5" thickBot="1"/>
    <row r="3" spans="1:6" ht="13.5" thickTop="1">
      <c r="A3" s="778" t="s">
        <v>0</v>
      </c>
      <c r="B3" s="22" t="s">
        <v>1</v>
      </c>
      <c r="C3" s="777" t="s">
        <v>2</v>
      </c>
      <c r="D3" s="777" t="s">
        <v>491</v>
      </c>
      <c r="E3" s="16" t="s">
        <v>477</v>
      </c>
      <c r="F3" s="776" t="s">
        <v>254</v>
      </c>
    </row>
    <row r="4" spans="1:6" ht="13.5" thickBot="1">
      <c r="A4" s="677"/>
      <c r="B4" s="23" t="s">
        <v>4</v>
      </c>
      <c r="C4" s="688"/>
      <c r="D4" s="688"/>
      <c r="E4" s="26" t="s">
        <v>22</v>
      </c>
      <c r="F4" s="687"/>
    </row>
    <row r="5" spans="1:6" ht="13.5" thickBot="1">
      <c r="A5" s="27">
        <v>1</v>
      </c>
      <c r="B5" s="28">
        <v>2</v>
      </c>
      <c r="C5" s="29">
        <v>3</v>
      </c>
      <c r="D5" s="47"/>
      <c r="E5" s="40">
        <v>6</v>
      </c>
      <c r="F5" s="107"/>
    </row>
    <row r="6" spans="1:6" ht="13.5" customHeight="1">
      <c r="A6" s="88">
        <v>1</v>
      </c>
      <c r="B6" s="89" t="s">
        <v>392</v>
      </c>
      <c r="C6" s="90" t="s">
        <v>8</v>
      </c>
      <c r="D6" s="91" t="s">
        <v>468</v>
      </c>
      <c r="E6" s="102">
        <v>2.159</v>
      </c>
      <c r="F6" s="783" t="s">
        <v>603</v>
      </c>
    </row>
    <row r="7" spans="1:6" ht="13.5" customHeight="1">
      <c r="A7" s="88"/>
      <c r="B7" s="89"/>
      <c r="C7" s="90"/>
      <c r="D7" s="90" t="s">
        <v>469</v>
      </c>
      <c r="E7" s="103"/>
      <c r="F7" s="783"/>
    </row>
    <row r="8" spans="1:6" ht="13.5" customHeight="1">
      <c r="A8" s="94">
        <v>2</v>
      </c>
      <c r="B8" s="95" t="s">
        <v>470</v>
      </c>
      <c r="C8" s="96" t="s">
        <v>226</v>
      </c>
      <c r="D8" s="97" t="s">
        <v>471</v>
      </c>
      <c r="E8" s="104">
        <v>0.712</v>
      </c>
      <c r="F8" s="779" t="s">
        <v>603</v>
      </c>
    </row>
    <row r="9" spans="1:6" ht="13.5" customHeight="1">
      <c r="A9" s="88"/>
      <c r="B9" s="89"/>
      <c r="C9" s="90"/>
      <c r="D9" s="91" t="s">
        <v>472</v>
      </c>
      <c r="E9" s="103"/>
      <c r="F9" s="779"/>
    </row>
    <row r="10" spans="1:6" ht="13.5" customHeight="1">
      <c r="A10" s="94">
        <v>3</v>
      </c>
      <c r="B10" s="95" t="s">
        <v>470</v>
      </c>
      <c r="C10" s="98" t="s">
        <v>226</v>
      </c>
      <c r="D10" s="98" t="s">
        <v>473</v>
      </c>
      <c r="E10" s="105">
        <v>1.496</v>
      </c>
      <c r="F10" s="779" t="s">
        <v>261</v>
      </c>
    </row>
    <row r="11" spans="1:6" ht="13.5" customHeight="1">
      <c r="A11" s="88"/>
      <c r="B11" s="89"/>
      <c r="C11" s="100"/>
      <c r="D11" s="100" t="s">
        <v>474</v>
      </c>
      <c r="E11" s="103"/>
      <c r="F11" s="779"/>
    </row>
    <row r="12" spans="1:6" ht="13.5" customHeight="1">
      <c r="A12" s="94">
        <v>4</v>
      </c>
      <c r="B12" s="95" t="s">
        <v>395</v>
      </c>
      <c r="C12" s="98" t="s">
        <v>492</v>
      </c>
      <c r="D12" s="98" t="s">
        <v>478</v>
      </c>
      <c r="E12" s="104">
        <v>0.641</v>
      </c>
      <c r="F12" s="779" t="s">
        <v>261</v>
      </c>
    </row>
    <row r="13" spans="1:6" ht="13.5" customHeight="1">
      <c r="A13" s="88"/>
      <c r="B13" s="89"/>
      <c r="C13" s="100"/>
      <c r="D13" s="100" t="s">
        <v>475</v>
      </c>
      <c r="E13" s="103"/>
      <c r="F13" s="779"/>
    </row>
    <row r="14" spans="1:6" ht="13.5" customHeight="1">
      <c r="A14" s="94">
        <v>5</v>
      </c>
      <c r="B14" s="95" t="s">
        <v>374</v>
      </c>
      <c r="C14" s="780" t="s">
        <v>493</v>
      </c>
      <c r="D14" s="96" t="s">
        <v>476</v>
      </c>
      <c r="E14" s="105">
        <v>1.895</v>
      </c>
      <c r="F14" s="779" t="s">
        <v>261</v>
      </c>
    </row>
    <row r="15" spans="1:6" ht="13.5" customHeight="1">
      <c r="A15" s="88"/>
      <c r="B15" s="89"/>
      <c r="C15" s="781"/>
      <c r="D15" s="90" t="s">
        <v>480</v>
      </c>
      <c r="E15" s="103"/>
      <c r="F15" s="779"/>
    </row>
    <row r="16" spans="1:6" ht="13.5" customHeight="1">
      <c r="A16" s="94">
        <v>6</v>
      </c>
      <c r="B16" s="95" t="s">
        <v>396</v>
      </c>
      <c r="C16" s="98" t="s">
        <v>168</v>
      </c>
      <c r="D16" s="98" t="s">
        <v>479</v>
      </c>
      <c r="E16" s="104">
        <v>1.229</v>
      </c>
      <c r="F16" s="779" t="s">
        <v>261</v>
      </c>
    </row>
    <row r="17" spans="1:6" ht="13.5" customHeight="1">
      <c r="A17" s="88"/>
      <c r="B17" s="89"/>
      <c r="C17" s="100"/>
      <c r="D17" s="100" t="s">
        <v>481</v>
      </c>
      <c r="E17" s="103"/>
      <c r="F17" s="779"/>
    </row>
    <row r="18" spans="1:6" ht="13.5" customHeight="1">
      <c r="A18" s="94">
        <v>7</v>
      </c>
      <c r="B18" s="95" t="s">
        <v>482</v>
      </c>
      <c r="C18" s="98" t="s">
        <v>483</v>
      </c>
      <c r="D18" s="98" t="s">
        <v>483</v>
      </c>
      <c r="E18" s="104">
        <v>2.477</v>
      </c>
      <c r="F18" s="779" t="s">
        <v>261</v>
      </c>
    </row>
    <row r="19" spans="1:6" ht="13.5" customHeight="1">
      <c r="A19" s="88"/>
      <c r="B19" s="89"/>
      <c r="C19" s="100"/>
      <c r="D19" s="100" t="s">
        <v>484</v>
      </c>
      <c r="E19" s="103"/>
      <c r="F19" s="779"/>
    </row>
    <row r="20" spans="1:6" ht="13.5" customHeight="1">
      <c r="A20" s="94">
        <v>8</v>
      </c>
      <c r="B20" s="95" t="s">
        <v>398</v>
      </c>
      <c r="C20" s="780" t="s">
        <v>494</v>
      </c>
      <c r="D20" s="98" t="s">
        <v>485</v>
      </c>
      <c r="E20" s="104">
        <v>0.728</v>
      </c>
      <c r="F20" s="779" t="s">
        <v>261</v>
      </c>
    </row>
    <row r="21" spans="1:6" ht="13.5" customHeight="1">
      <c r="A21" s="88"/>
      <c r="B21" s="89"/>
      <c r="C21" s="781"/>
      <c r="D21" s="100" t="s">
        <v>486</v>
      </c>
      <c r="E21" s="103"/>
      <c r="F21" s="779"/>
    </row>
    <row r="22" spans="1:6" ht="13.5" customHeight="1">
      <c r="A22" s="94">
        <v>9</v>
      </c>
      <c r="B22" s="95" t="s">
        <v>398</v>
      </c>
      <c r="C22" s="780" t="s">
        <v>494</v>
      </c>
      <c r="D22" s="98" t="s">
        <v>487</v>
      </c>
      <c r="E22" s="104">
        <v>0.58</v>
      </c>
      <c r="F22" s="779" t="s">
        <v>261</v>
      </c>
    </row>
    <row r="23" spans="1:6" ht="13.5" customHeight="1">
      <c r="A23" s="88"/>
      <c r="B23" s="89"/>
      <c r="C23" s="781"/>
      <c r="D23" s="100" t="s">
        <v>488</v>
      </c>
      <c r="E23" s="103"/>
      <c r="F23" s="779"/>
    </row>
    <row r="24" spans="1:6" ht="13.5" customHeight="1">
      <c r="A24" s="94">
        <v>10</v>
      </c>
      <c r="B24" s="95" t="s">
        <v>398</v>
      </c>
      <c r="C24" s="780" t="s">
        <v>494</v>
      </c>
      <c r="D24" s="98" t="s">
        <v>489</v>
      </c>
      <c r="E24" s="104">
        <v>1.224</v>
      </c>
      <c r="F24" s="784" t="s">
        <v>261</v>
      </c>
    </row>
    <row r="25" spans="1:6" ht="13.5" customHeight="1" thickBot="1">
      <c r="A25" s="88"/>
      <c r="B25" s="89"/>
      <c r="C25" s="782"/>
      <c r="D25" s="100" t="s">
        <v>490</v>
      </c>
      <c r="E25" s="103"/>
      <c r="F25" s="785"/>
    </row>
    <row r="26" spans="1:6" ht="15" customHeight="1" thickBot="1">
      <c r="A26" s="80"/>
      <c r="B26" s="79"/>
      <c r="C26" s="5"/>
      <c r="D26" s="66" t="s">
        <v>286</v>
      </c>
      <c r="E26" s="106">
        <f>SUM(E6:E25)</f>
        <v>13.141</v>
      </c>
      <c r="F26" s="108"/>
    </row>
    <row r="27" ht="13.5" thickTop="1"/>
  </sheetData>
  <sheetProtection/>
  <mergeCells count="19">
    <mergeCell ref="C14:C15"/>
    <mergeCell ref="C20:C21"/>
    <mergeCell ref="C22:C23"/>
    <mergeCell ref="C24:C25"/>
    <mergeCell ref="F3:F4"/>
    <mergeCell ref="F6:F7"/>
    <mergeCell ref="F8:F9"/>
    <mergeCell ref="F10:F11"/>
    <mergeCell ref="F24:F25"/>
    <mergeCell ref="A1:E1"/>
    <mergeCell ref="D3:D4"/>
    <mergeCell ref="A3:A4"/>
    <mergeCell ref="C3:C4"/>
    <mergeCell ref="F20:F21"/>
    <mergeCell ref="F22:F23"/>
    <mergeCell ref="F12:F13"/>
    <mergeCell ref="F14:F15"/>
    <mergeCell ref="F16:F17"/>
    <mergeCell ref="F18:F19"/>
  </mergeCells>
  <printOptions/>
  <pageMargins left="1.62" right="0.53" top="0.41" bottom="0.23" header="0.21" footer="0.2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showGridLines="0" zoomScale="85" zoomScaleNormal="85" zoomScalePageLayoutView="0" workbookViewId="0" topLeftCell="A1">
      <selection activeCell="G24" sqref="G24"/>
    </sheetView>
  </sheetViews>
  <sheetFormatPr defaultColWidth="9.00390625" defaultRowHeight="12.75"/>
  <cols>
    <col min="1" max="1" width="2.625" style="7" customWidth="1"/>
    <col min="2" max="2" width="6.625" style="7" customWidth="1"/>
    <col min="3" max="3" width="23.75390625" style="0" customWidth="1"/>
    <col min="4" max="4" width="70.00390625" style="0" customWidth="1"/>
    <col min="5" max="5" width="25.25390625" style="37" customWidth="1"/>
  </cols>
  <sheetData>
    <row r="1" spans="1:5" ht="26.25" customHeight="1">
      <c r="A1" s="775" t="s">
        <v>511</v>
      </c>
      <c r="B1" s="775"/>
      <c r="C1" s="775"/>
      <c r="D1" s="775"/>
      <c r="E1" s="775"/>
    </row>
    <row r="2" ht="1.5" customHeight="1" thickBot="1"/>
    <row r="3" spans="1:5" ht="13.5" thickTop="1">
      <c r="A3" s="778" t="s">
        <v>0</v>
      </c>
      <c r="B3" s="22" t="s">
        <v>1</v>
      </c>
      <c r="C3" s="777" t="s">
        <v>2</v>
      </c>
      <c r="D3" s="777" t="s">
        <v>491</v>
      </c>
      <c r="E3" s="33" t="s">
        <v>477</v>
      </c>
    </row>
    <row r="4" spans="1:5" ht="13.5" thickBot="1">
      <c r="A4" s="677"/>
      <c r="B4" s="23" t="s">
        <v>4</v>
      </c>
      <c r="C4" s="688"/>
      <c r="D4" s="688"/>
      <c r="E4" s="86" t="s">
        <v>22</v>
      </c>
    </row>
    <row r="5" spans="1:5" ht="13.5" thickBot="1">
      <c r="A5" s="27"/>
      <c r="B5" s="28">
        <v>2</v>
      </c>
      <c r="C5" s="29">
        <v>3</v>
      </c>
      <c r="D5" s="47">
        <v>4</v>
      </c>
      <c r="E5" s="42">
        <v>5</v>
      </c>
    </row>
    <row r="6" spans="1:5" ht="13.5" customHeight="1">
      <c r="A6" s="88">
        <v>1</v>
      </c>
      <c r="B6" s="89" t="s">
        <v>392</v>
      </c>
      <c r="C6" s="89" t="s">
        <v>8</v>
      </c>
      <c r="D6" s="788" t="s">
        <v>495</v>
      </c>
      <c r="E6" s="92">
        <v>0.7</v>
      </c>
    </row>
    <row r="7" spans="1:5" ht="13.5" customHeight="1">
      <c r="A7" s="88"/>
      <c r="B7" s="89"/>
      <c r="C7" s="89"/>
      <c r="D7" s="789"/>
      <c r="E7" s="93"/>
    </row>
    <row r="8" spans="1:5" ht="13.5" customHeight="1">
      <c r="A8" s="94">
        <v>2</v>
      </c>
      <c r="B8" s="95" t="s">
        <v>396</v>
      </c>
      <c r="C8" s="95" t="s">
        <v>168</v>
      </c>
      <c r="D8" s="786" t="s">
        <v>496</v>
      </c>
      <c r="E8" s="99">
        <v>0.12</v>
      </c>
    </row>
    <row r="9" spans="1:5" ht="13.5" customHeight="1">
      <c r="A9" s="88"/>
      <c r="B9" s="89"/>
      <c r="C9" s="89"/>
      <c r="D9" s="789"/>
      <c r="E9" s="93"/>
    </row>
    <row r="10" spans="1:5" ht="13.5" customHeight="1">
      <c r="A10" s="94">
        <v>3</v>
      </c>
      <c r="B10" s="95" t="s">
        <v>398</v>
      </c>
      <c r="C10" s="786" t="s">
        <v>494</v>
      </c>
      <c r="D10" s="786" t="s">
        <v>497</v>
      </c>
      <c r="E10" s="99">
        <v>0.97</v>
      </c>
    </row>
    <row r="11" spans="1:5" ht="22.5" customHeight="1" thickBot="1">
      <c r="A11" s="88"/>
      <c r="B11" s="89"/>
      <c r="C11" s="789"/>
      <c r="D11" s="789"/>
      <c r="E11" s="93"/>
    </row>
    <row r="12" spans="1:5" ht="15" customHeight="1" thickBot="1">
      <c r="A12" s="80"/>
      <c r="B12" s="79"/>
      <c r="C12" s="5"/>
      <c r="D12" s="66" t="s">
        <v>286</v>
      </c>
      <c r="E12" s="87">
        <f>SUM(E6:E11)</f>
        <v>1.79</v>
      </c>
    </row>
    <row r="13" ht="13.5" thickTop="1"/>
    <row r="14" spans="1:5" ht="19.5" customHeight="1">
      <c r="A14" s="775" t="s">
        <v>510</v>
      </c>
      <c r="B14" s="775"/>
      <c r="C14" s="775"/>
      <c r="D14" s="775"/>
      <c r="E14" s="775"/>
    </row>
    <row r="15" ht="8.25" customHeight="1" thickBot="1"/>
    <row r="16" spans="1:5" ht="13.5" thickTop="1">
      <c r="A16" s="778" t="s">
        <v>0</v>
      </c>
      <c r="B16" s="22" t="s">
        <v>1</v>
      </c>
      <c r="C16" s="777" t="s">
        <v>2</v>
      </c>
      <c r="D16" s="777" t="s">
        <v>491</v>
      </c>
      <c r="E16" s="33" t="s">
        <v>477</v>
      </c>
    </row>
    <row r="17" spans="1:5" ht="13.5" thickBot="1">
      <c r="A17" s="677"/>
      <c r="B17" s="23" t="s">
        <v>4</v>
      </c>
      <c r="C17" s="688"/>
      <c r="D17" s="688"/>
      <c r="E17" s="86" t="s">
        <v>22</v>
      </c>
    </row>
    <row r="18" spans="1:5" ht="13.5" thickBot="1">
      <c r="A18" s="27"/>
      <c r="B18" s="28">
        <v>2</v>
      </c>
      <c r="C18" s="29">
        <v>3</v>
      </c>
      <c r="D18" s="47">
        <v>4</v>
      </c>
      <c r="E18" s="42">
        <v>5</v>
      </c>
    </row>
    <row r="19" spans="1:5" ht="13.5" customHeight="1">
      <c r="A19" s="88">
        <v>1</v>
      </c>
      <c r="B19" s="89" t="s">
        <v>470</v>
      </c>
      <c r="C19" s="788" t="s">
        <v>226</v>
      </c>
      <c r="D19" s="788" t="s">
        <v>498</v>
      </c>
      <c r="E19" s="92">
        <v>1.4</v>
      </c>
    </row>
    <row r="20" spans="1:5" ht="25.5" customHeight="1">
      <c r="A20" s="88"/>
      <c r="B20" s="89"/>
      <c r="C20" s="789"/>
      <c r="D20" s="789"/>
      <c r="E20" s="101" t="s">
        <v>499</v>
      </c>
    </row>
    <row r="21" spans="1:5" ht="13.5" customHeight="1">
      <c r="A21" s="94">
        <v>2</v>
      </c>
      <c r="B21" s="95" t="s">
        <v>398</v>
      </c>
      <c r="C21" s="786" t="s">
        <v>494</v>
      </c>
      <c r="D21" s="786" t="s">
        <v>500</v>
      </c>
      <c r="E21" s="99">
        <v>1.38</v>
      </c>
    </row>
    <row r="22" spans="1:5" ht="13.5" customHeight="1">
      <c r="A22" s="88"/>
      <c r="B22" s="89"/>
      <c r="C22" s="789"/>
      <c r="D22" s="789"/>
      <c r="E22" s="93"/>
    </row>
    <row r="23" spans="1:5" ht="13.5" customHeight="1">
      <c r="A23" s="94">
        <v>3</v>
      </c>
      <c r="B23" s="95" t="s">
        <v>398</v>
      </c>
      <c r="C23" s="786" t="s">
        <v>494</v>
      </c>
      <c r="D23" s="786" t="s">
        <v>501</v>
      </c>
      <c r="E23" s="99">
        <v>1.41</v>
      </c>
    </row>
    <row r="24" spans="1:5" ht="12.75" customHeight="1">
      <c r="A24" s="88"/>
      <c r="B24" s="89"/>
      <c r="C24" s="789"/>
      <c r="D24" s="789"/>
      <c r="E24" s="93"/>
    </row>
    <row r="25" spans="1:5" ht="13.5" customHeight="1">
      <c r="A25" s="94">
        <v>4</v>
      </c>
      <c r="B25" s="95" t="s">
        <v>470</v>
      </c>
      <c r="C25" s="786" t="s">
        <v>226</v>
      </c>
      <c r="D25" s="786" t="s">
        <v>502</v>
      </c>
      <c r="E25" s="99">
        <v>2.8</v>
      </c>
    </row>
    <row r="26" spans="1:5" ht="25.5" customHeight="1">
      <c r="A26" s="88"/>
      <c r="B26" s="89"/>
      <c r="C26" s="789"/>
      <c r="D26" s="789"/>
      <c r="E26" s="101" t="s">
        <v>503</v>
      </c>
    </row>
    <row r="27" spans="1:5" ht="13.5" customHeight="1">
      <c r="A27" s="94">
        <v>5</v>
      </c>
      <c r="B27" s="95" t="s">
        <v>398</v>
      </c>
      <c r="C27" s="786" t="s">
        <v>494</v>
      </c>
      <c r="D27" s="786" t="s">
        <v>504</v>
      </c>
      <c r="E27" s="99">
        <v>0.73</v>
      </c>
    </row>
    <row r="28" spans="1:5" ht="13.5" customHeight="1">
      <c r="A28" s="88"/>
      <c r="B28" s="89"/>
      <c r="C28" s="789"/>
      <c r="D28" s="789"/>
      <c r="E28" s="93"/>
    </row>
    <row r="29" spans="1:5" ht="13.5" customHeight="1">
      <c r="A29" s="94">
        <v>6</v>
      </c>
      <c r="B29" s="95" t="s">
        <v>396</v>
      </c>
      <c r="C29" s="95" t="s">
        <v>168</v>
      </c>
      <c r="D29" s="786" t="s">
        <v>505</v>
      </c>
      <c r="E29" s="99">
        <v>1.23</v>
      </c>
    </row>
    <row r="30" spans="1:5" ht="13.5" customHeight="1">
      <c r="A30" s="88"/>
      <c r="B30" s="89"/>
      <c r="C30" s="89"/>
      <c r="D30" s="789"/>
      <c r="E30" s="93"/>
    </row>
    <row r="31" spans="1:5" ht="13.5" customHeight="1">
      <c r="A31" s="94">
        <v>7</v>
      </c>
      <c r="B31" s="95" t="s">
        <v>392</v>
      </c>
      <c r="C31" s="95" t="s">
        <v>8</v>
      </c>
      <c r="D31" s="786" t="s">
        <v>506</v>
      </c>
      <c r="E31" s="99">
        <v>1.57</v>
      </c>
    </row>
    <row r="32" spans="1:5" ht="13.5" customHeight="1">
      <c r="A32" s="88"/>
      <c r="B32" s="89"/>
      <c r="C32" s="89"/>
      <c r="D32" s="789"/>
      <c r="E32" s="93"/>
    </row>
    <row r="33" spans="1:5" ht="13.5" customHeight="1">
      <c r="A33" s="94">
        <v>8</v>
      </c>
      <c r="B33" s="95" t="s">
        <v>374</v>
      </c>
      <c r="C33" s="786" t="s">
        <v>493</v>
      </c>
      <c r="D33" s="786" t="s">
        <v>507</v>
      </c>
      <c r="E33" s="99">
        <v>2.02</v>
      </c>
    </row>
    <row r="34" spans="1:5" ht="26.25" customHeight="1">
      <c r="A34" s="88"/>
      <c r="B34" s="89"/>
      <c r="C34" s="789"/>
      <c r="D34" s="789"/>
      <c r="E34" s="101" t="s">
        <v>508</v>
      </c>
    </row>
    <row r="35" spans="1:5" ht="13.5" customHeight="1">
      <c r="A35" s="94">
        <v>9</v>
      </c>
      <c r="B35" s="95" t="s">
        <v>395</v>
      </c>
      <c r="C35" s="786" t="s">
        <v>365</v>
      </c>
      <c r="D35" s="786" t="s">
        <v>509</v>
      </c>
      <c r="E35" s="99">
        <v>0.13</v>
      </c>
    </row>
    <row r="36" spans="1:5" ht="13.5" customHeight="1" thickBot="1">
      <c r="A36" s="88"/>
      <c r="B36" s="89"/>
      <c r="C36" s="787"/>
      <c r="D36" s="787"/>
      <c r="E36" s="93"/>
    </row>
    <row r="37" spans="1:5" ht="15" customHeight="1">
      <c r="A37" s="111"/>
      <c r="B37" s="792" t="s">
        <v>512</v>
      </c>
      <c r="C37" s="792"/>
      <c r="D37" s="793"/>
      <c r="E37" s="109">
        <v>1.48</v>
      </c>
    </row>
    <row r="38" spans="1:5" ht="12.75">
      <c r="A38" s="113"/>
      <c r="B38" s="790" t="s">
        <v>513</v>
      </c>
      <c r="C38" s="790"/>
      <c r="D38" s="791"/>
      <c r="E38" s="114">
        <v>11.19</v>
      </c>
    </row>
    <row r="39" spans="1:5" ht="11.25" customHeight="1" thickBot="1">
      <c r="A39" s="110"/>
      <c r="B39" s="115"/>
      <c r="C39" s="116"/>
      <c r="D39" s="117" t="s">
        <v>514</v>
      </c>
      <c r="E39" s="112">
        <v>12.67</v>
      </c>
    </row>
    <row r="40" ht="13.5" thickTop="1"/>
  </sheetData>
  <sheetProtection/>
  <mergeCells count="30">
    <mergeCell ref="B37:D37"/>
    <mergeCell ref="D35:D36"/>
    <mergeCell ref="D27:D28"/>
    <mergeCell ref="D29:D30"/>
    <mergeCell ref="D31:D32"/>
    <mergeCell ref="A1:E1"/>
    <mergeCell ref="D3:D4"/>
    <mergeCell ref="A3:A4"/>
    <mergeCell ref="C3:C4"/>
    <mergeCell ref="C33:C34"/>
    <mergeCell ref="C23:C24"/>
    <mergeCell ref="D33:D34"/>
    <mergeCell ref="C27:C28"/>
    <mergeCell ref="A14:E14"/>
    <mergeCell ref="A16:A17"/>
    <mergeCell ref="C16:C17"/>
    <mergeCell ref="D16:D17"/>
    <mergeCell ref="D23:D24"/>
    <mergeCell ref="C19:C20"/>
    <mergeCell ref="C21:C22"/>
    <mergeCell ref="C35:C36"/>
    <mergeCell ref="D6:D7"/>
    <mergeCell ref="D8:D9"/>
    <mergeCell ref="C10:C11"/>
    <mergeCell ref="D10:D11"/>
    <mergeCell ref="B38:D38"/>
    <mergeCell ref="C25:C26"/>
    <mergeCell ref="D25:D26"/>
    <mergeCell ref="D19:D20"/>
    <mergeCell ref="D21:D22"/>
  </mergeCells>
  <printOptions/>
  <pageMargins left="0.85" right="0.53" top="0.41" bottom="0.23" header="0.21" footer="0.21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Gabriela Sztuchlik</cp:lastModifiedBy>
  <cp:lastPrinted>2020-08-19T07:00:29Z</cp:lastPrinted>
  <dcterms:created xsi:type="dcterms:W3CDTF">1997-02-26T13:46:56Z</dcterms:created>
  <dcterms:modified xsi:type="dcterms:W3CDTF">2020-08-19T07:12:07Z</dcterms:modified>
  <cp:category/>
  <cp:version/>
  <cp:contentType/>
  <cp:contentStatus/>
</cp:coreProperties>
</file>