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filterPrivacy="1" defaultThemeVersion="124226"/>
  <xr:revisionPtr revIDLastSave="0" documentId="13_ncr:1_{8D1EF1F0-DF88-4770-88D3-8EC984602F86}" xr6:coauthVersionLast="45" xr6:coauthVersionMax="45" xr10:uidLastSave="{00000000-0000-0000-0000-000000000000}"/>
  <bookViews>
    <workbookView xWindow="-120" yWindow="-120" windowWidth="29040" windowHeight="17640" xr2:uid="{00000000-000D-0000-FFFF-FFFF00000000}"/>
  </bookViews>
  <sheets>
    <sheet name="KOSZTORYS OFERTOWY " sheetId="1" r:id="rId1"/>
    <sheet name="TES " sheetId="2" r:id="rId2"/>
  </sheets>
  <definedNames>
    <definedName name="_xlnm.Print_Area" localSheetId="0">'KOSZTORYS OFERTOWY '!$A$1:$J$305</definedName>
    <definedName name="_xlnm.Print_Titles" localSheetId="0">'KOSZTORYS OFERTOWY '!$2:$4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2" i="2" l="1"/>
  <c r="G9" i="2"/>
  <c r="G13" i="2" s="1"/>
  <c r="G14" i="2" s="1"/>
  <c r="G15" i="2" l="1"/>
  <c r="G16" i="2" s="1"/>
  <c r="J67" i="1"/>
  <c r="J297" i="1" l="1"/>
  <c r="J296" i="1"/>
  <c r="J295" i="1"/>
  <c r="J292" i="1"/>
  <c r="J291" i="1"/>
  <c r="J290" i="1"/>
  <c r="J289" i="1"/>
  <c r="J288" i="1"/>
  <c r="J287" i="1"/>
  <c r="J286" i="1"/>
  <c r="J285" i="1"/>
  <c r="J282" i="1"/>
  <c r="J281" i="1"/>
  <c r="J280" i="1"/>
  <c r="J279" i="1"/>
  <c r="J278" i="1"/>
  <c r="J277" i="1"/>
  <c r="J276" i="1"/>
  <c r="J275" i="1"/>
  <c r="J274" i="1"/>
  <c r="J273" i="1"/>
  <c r="J272" i="1"/>
  <c r="J269" i="1"/>
  <c r="J268" i="1"/>
  <c r="J267" i="1"/>
  <c r="J266" i="1"/>
  <c r="J265" i="1"/>
  <c r="J264" i="1"/>
  <c r="J263" i="1"/>
  <c r="J260" i="1"/>
  <c r="J261" i="1" s="1"/>
  <c r="J257" i="1"/>
  <c r="J258" i="1" s="1"/>
  <c r="J221" i="1"/>
  <c r="J298" i="1" l="1"/>
  <c r="J270" i="1"/>
  <c r="J293" i="1"/>
  <c r="J283" i="1"/>
  <c r="J9" i="1"/>
  <c r="J299" i="1" l="1"/>
  <c r="J249" i="1"/>
  <c r="J237" i="1"/>
  <c r="J238" i="1"/>
  <c r="J239" i="1"/>
  <c r="J240" i="1"/>
  <c r="J241" i="1"/>
  <c r="J242" i="1"/>
  <c r="J243" i="1"/>
  <c r="J244" i="1"/>
  <c r="J245" i="1"/>
  <c r="J246" i="1"/>
  <c r="J247" i="1"/>
  <c r="J248" i="1"/>
  <c r="J250" i="1"/>
  <c r="J236" i="1"/>
  <c r="J226" i="1"/>
  <c r="J225" i="1"/>
  <c r="J227" i="1"/>
  <c r="J228" i="1"/>
  <c r="J229" i="1"/>
  <c r="J230" i="1"/>
  <c r="J231" i="1"/>
  <c r="J232" i="1"/>
  <c r="J233" i="1"/>
  <c r="J251" i="1" l="1"/>
  <c r="J234" i="1"/>
  <c r="J201" i="1"/>
  <c r="J202" i="1"/>
  <c r="J203" i="1"/>
  <c r="J204" i="1"/>
  <c r="J205" i="1"/>
  <c r="J206" i="1"/>
  <c r="J207" i="1"/>
  <c r="J208" i="1"/>
  <c r="J209" i="1"/>
  <c r="J210" i="1"/>
  <c r="J211" i="1"/>
  <c r="J212" i="1"/>
  <c r="J213" i="1"/>
  <c r="J214" i="1"/>
  <c r="J215" i="1"/>
  <c r="J216" i="1"/>
  <c r="J217" i="1"/>
  <c r="J218" i="1"/>
  <c r="J219" i="1"/>
  <c r="J220" i="1"/>
  <c r="J200" i="1"/>
  <c r="J196" i="1"/>
  <c r="J197" i="1" s="1"/>
  <c r="J193" i="1"/>
  <c r="J192" i="1"/>
  <c r="J189" i="1"/>
  <c r="J181" i="1"/>
  <c r="J182" i="1"/>
  <c r="J183" i="1"/>
  <c r="J184" i="1"/>
  <c r="J185" i="1"/>
  <c r="J186" i="1"/>
  <c r="J187" i="1"/>
  <c r="J188" i="1"/>
  <c r="J194" i="1" l="1"/>
  <c r="J190" i="1"/>
  <c r="J222" i="1"/>
  <c r="J174" i="1"/>
  <c r="J175" i="1"/>
  <c r="J176" i="1"/>
  <c r="J177" i="1"/>
  <c r="J173" i="1"/>
  <c r="J170" i="1"/>
  <c r="J168" i="1"/>
  <c r="J169" i="1"/>
  <c r="J167" i="1"/>
  <c r="J153" i="1"/>
  <c r="J145" i="1"/>
  <c r="J146" i="1"/>
  <c r="J147" i="1"/>
  <c r="J148" i="1"/>
  <c r="J149" i="1"/>
  <c r="J150" i="1"/>
  <c r="J151" i="1"/>
  <c r="J152" i="1"/>
  <c r="J154" i="1"/>
  <c r="J155" i="1"/>
  <c r="J156" i="1"/>
  <c r="J157" i="1"/>
  <c r="J158" i="1"/>
  <c r="J159" i="1"/>
  <c r="J160" i="1"/>
  <c r="J161" i="1"/>
  <c r="J162" i="1"/>
  <c r="J163" i="1"/>
  <c r="J164" i="1"/>
  <c r="J144" i="1"/>
  <c r="J141" i="1"/>
  <c r="J140" i="1"/>
  <c r="J133" i="1"/>
  <c r="J134" i="1"/>
  <c r="J135" i="1"/>
  <c r="J136" i="1"/>
  <c r="J137" i="1"/>
  <c r="J132" i="1"/>
  <c r="J126" i="1"/>
  <c r="J124" i="1"/>
  <c r="J125" i="1"/>
  <c r="J127" i="1"/>
  <c r="J128" i="1"/>
  <c r="J129" i="1"/>
  <c r="J123" i="1"/>
  <c r="J118" i="1"/>
  <c r="J119" i="1"/>
  <c r="J120" i="1"/>
  <c r="J117" i="1"/>
  <c r="J113" i="1"/>
  <c r="J112" i="1"/>
  <c r="J114" i="1"/>
  <c r="J111" i="1"/>
  <c r="J103" i="1"/>
  <c r="J104" i="1"/>
  <c r="J105" i="1"/>
  <c r="J106" i="1"/>
  <c r="J107" i="1"/>
  <c r="J108" i="1"/>
  <c r="J102" i="1"/>
  <c r="J178" i="1" l="1"/>
  <c r="J121" i="1"/>
  <c r="J130" i="1"/>
  <c r="J171" i="1"/>
  <c r="J142" i="1"/>
  <c r="J138" i="1"/>
  <c r="J165" i="1"/>
  <c r="J109" i="1"/>
  <c r="J115" i="1"/>
  <c r="J95" i="1"/>
  <c r="J96" i="1"/>
  <c r="J97" i="1"/>
  <c r="J98" i="1"/>
  <c r="J99" i="1"/>
  <c r="J100" i="1" l="1"/>
  <c r="J89" i="1"/>
  <c r="J90" i="1"/>
  <c r="J91" i="1"/>
  <c r="J92" i="1"/>
  <c r="J88" i="1"/>
  <c r="J82" i="1"/>
  <c r="J80" i="1"/>
  <c r="J81" i="1"/>
  <c r="J83" i="1"/>
  <c r="J84" i="1"/>
  <c r="J85" i="1"/>
  <c r="J79" i="1"/>
  <c r="J68" i="1"/>
  <c r="J69" i="1"/>
  <c r="J70" i="1"/>
  <c r="J71" i="1"/>
  <c r="J72" i="1"/>
  <c r="J73" i="1"/>
  <c r="J74" i="1"/>
  <c r="J75" i="1"/>
  <c r="J76" i="1"/>
  <c r="J66" i="1"/>
  <c r="J55" i="1"/>
  <c r="J54" i="1"/>
  <c r="J56" i="1"/>
  <c r="J57" i="1"/>
  <c r="J58" i="1"/>
  <c r="J59" i="1"/>
  <c r="J60" i="1"/>
  <c r="J61" i="1"/>
  <c r="J62" i="1"/>
  <c r="J63" i="1"/>
  <c r="J53" i="1"/>
  <c r="J50" i="1"/>
  <c r="J49" i="1"/>
  <c r="J51" i="1" l="1"/>
  <c r="J64" i="1"/>
  <c r="J77" i="1"/>
  <c r="J86" i="1"/>
  <c r="J93" i="1"/>
  <c r="J25" i="1"/>
  <c r="J22" i="1"/>
  <c r="J15" i="1"/>
  <c r="J12" i="1"/>
  <c r="J10" i="1"/>
  <c r="J11" i="1"/>
  <c r="J13" i="1"/>
  <c r="J14" i="1"/>
  <c r="J16" i="1"/>
  <c r="J17" i="1"/>
  <c r="J18" i="1"/>
  <c r="J19" i="1"/>
  <c r="J20" i="1"/>
  <c r="J21" i="1"/>
  <c r="J26" i="1"/>
  <c r="J27" i="1"/>
  <c r="J28" i="1"/>
  <c r="J29" i="1"/>
  <c r="J30" i="1"/>
  <c r="J31" i="1"/>
  <c r="J32" i="1"/>
  <c r="J33" i="1"/>
  <c r="J34" i="1"/>
  <c r="J35" i="1"/>
  <c r="J36" i="1"/>
  <c r="J37" i="1"/>
  <c r="J38" i="1"/>
  <c r="J39" i="1"/>
  <c r="J40" i="1"/>
  <c r="J41" i="1"/>
  <c r="J42" i="1"/>
  <c r="J43" i="1"/>
  <c r="J44" i="1"/>
  <c r="J45" i="1"/>
  <c r="J46" i="1"/>
  <c r="J8" i="1"/>
  <c r="J47" i="1" l="1"/>
  <c r="J23" i="1"/>
  <c r="J252" i="1" l="1"/>
  <c r="J300" i="1" s="1"/>
  <c r="J301" i="1" l="1"/>
  <c r="J302" i="1" s="1"/>
</calcChain>
</file>

<file path=xl/sharedStrings.xml><?xml version="1.0" encoding="utf-8"?>
<sst xmlns="http://schemas.openxmlformats.org/spreadsheetml/2006/main" count="1028" uniqueCount="569">
  <si>
    <t>Nazwa zadania: pn: "Rozbudowa drogi powiatowej 2621 S - ul. Długiej w Hażlachu na odcinku od lasu Brzezie w kierunku centrum Hażlacha (do istniejącegochodnika)".</t>
  </si>
  <si>
    <t>Wartość netto</t>
  </si>
  <si>
    <t>Cena jednostkowa netto</t>
  </si>
  <si>
    <t>Lp.</t>
  </si>
  <si>
    <t>STWIORB</t>
  </si>
  <si>
    <t>Opis robót</t>
  </si>
  <si>
    <t>Ilość</t>
  </si>
  <si>
    <t>Jednostka</t>
  </si>
  <si>
    <t>KOSZTY KWALIFIKOWANE</t>
  </si>
  <si>
    <t>Roboty rozbiórkowe</t>
  </si>
  <si>
    <t>1.</t>
  </si>
  <si>
    <t>1.1</t>
  </si>
  <si>
    <t xml:space="preserve">D-01.00.00 </t>
  </si>
  <si>
    <t xml:space="preserve"> Roboty pomiarowe przy liniowych robotach ziemnych, trasa dróg w terenie równinnym</t>
  </si>
  <si>
    <t xml:space="preserve">km </t>
  </si>
  <si>
    <t>1.2</t>
  </si>
  <si>
    <t>D-01.01.02</t>
  </si>
  <si>
    <t>m</t>
  </si>
  <si>
    <t>1.3</t>
  </si>
  <si>
    <t>Cięcie nawierzchni mechanicznie, masy mineralno-bitumiczne, grubość cięcia 5·cm (nakład na 10cm)</t>
  </si>
  <si>
    <t xml:space="preserve">D-01.01.01  </t>
  </si>
  <si>
    <t>1.4</t>
  </si>
  <si>
    <t xml:space="preserve"> Rozebranie nawierzchni z mieszanek mineralno-bitumicznych, mechanicznie, grubość nawierzchni 10·cm</t>
  </si>
  <si>
    <t>1.5</t>
  </si>
  <si>
    <t>1.6</t>
  </si>
  <si>
    <t xml:space="preserve">D-01.01.02 </t>
  </si>
  <si>
    <t>Rozebranie nawierzchni z kostki betonowej na podsypce piaskowej z wypełnieniem spoin piaskiem</t>
  </si>
  <si>
    <t>1.7</t>
  </si>
  <si>
    <t xml:space="preserve"> Rozebranie podbudowy, z kruszywa, grubość 30·cm, mechanicznie -  jezdnia</t>
  </si>
  <si>
    <t>1.8</t>
  </si>
  <si>
    <t xml:space="preserve">D-01.01.02  </t>
  </si>
  <si>
    <t>Rozebranie podbudowy, z kruszywa, grubość 15·cm, mechanicznie -  zjazdy</t>
  </si>
  <si>
    <t>1.9</t>
  </si>
  <si>
    <t xml:space="preserve"> Rozebranie przepustów rurowych, rury betonowe Fi·40·cm</t>
  </si>
  <si>
    <t>1.10</t>
  </si>
  <si>
    <r>
      <t>m</t>
    </r>
    <r>
      <rPr>
        <vertAlign val="superscript"/>
        <sz val="11"/>
        <color theme="1"/>
        <rFont val="Calibri"/>
        <family val="2"/>
        <charset val="238"/>
        <scheme val="minor"/>
      </rPr>
      <t>2</t>
    </r>
  </si>
  <si>
    <r>
      <t>m</t>
    </r>
    <r>
      <rPr>
        <vertAlign val="superscript"/>
        <sz val="11"/>
        <color theme="1"/>
        <rFont val="Calibri"/>
        <family val="2"/>
        <charset val="238"/>
        <scheme val="minor"/>
      </rPr>
      <t>3</t>
    </r>
  </si>
  <si>
    <t>1.11</t>
  </si>
  <si>
    <t>Rozebranie przepustów rurowych, ścianki czołowe i ławy betonowe</t>
  </si>
  <si>
    <t>Rozebranie ścieków z elementów betonowych, podsypka cementowo-piaskowa, elementy betonowe grubości 15·cm - korytka bet. wraz z ławą betonową</t>
  </si>
  <si>
    <t>1.12</t>
  </si>
  <si>
    <t>1.13</t>
  </si>
  <si>
    <t>1.14</t>
  </si>
  <si>
    <t>1.15</t>
  </si>
  <si>
    <t>Rozebranie krawężników, betonowych 15x30·cm na podsypce cementowo-piaskowej wraz z ławami betonowymi</t>
  </si>
  <si>
    <t>Rozebranie krawężników wtopionych i obrzeży trawnikowych, obrzeża 8x30·cm na podsypce piaskowej</t>
  </si>
  <si>
    <t>Rozebranie murków ogrodzenia - ogrodzenie murowane wraz z odzyskiem materiału</t>
  </si>
  <si>
    <t>Wywiezienie gruzu z terenu rozbiórki przy mechanicznym załadowaniu i wyładowaniu, transport samochodem samowyładowczym na odległość 10 km wraz z utylizacją</t>
  </si>
  <si>
    <t>2.1</t>
  </si>
  <si>
    <t>D-01.01.32</t>
  </si>
  <si>
    <t>kpl.</t>
  </si>
  <si>
    <t>Kalkulacja indywidualna. Przeprowadzenie oględzin drzew i krzewów przeznaczonych do wycięcia pod kątem występowania miejsc lęgowych ptaków, bezpośrednio przed rozpoczęciem wycinki, przez osobę posiadającą odpowiednią wiedzę ornitologiczną. Wykonanie ekspertyzy ornitologicznej oraz sporządzenie wniosku do Regionalnej Dyrekcji Ochrony Środowiska o wydanie zezwolenia na odstępstwo od zakazóww stosunku do gatunków chronionych</t>
  </si>
  <si>
    <t>Wycinka drzew:</t>
  </si>
  <si>
    <t>2.2</t>
  </si>
  <si>
    <t xml:space="preserve">D-01.01.32  </t>
  </si>
  <si>
    <t>Mechaniczne karczowanie, krzaki i podszycia średniej gęstości</t>
  </si>
  <si>
    <t>ha</t>
  </si>
  <si>
    <t>2.3</t>
  </si>
  <si>
    <t>2.4</t>
  </si>
  <si>
    <t>2.5</t>
  </si>
  <si>
    <t>2.6</t>
  </si>
  <si>
    <t>2.7</t>
  </si>
  <si>
    <t>2.8</t>
  </si>
  <si>
    <t xml:space="preserve"> D-01.01.32 </t>
  </si>
  <si>
    <t>Ścinanie drzew piłą mechaniczną, Fi·10-15·cm</t>
  </si>
  <si>
    <t>Ścinanie drzew piłą mechaniczną, Fi·16-25·cm</t>
  </si>
  <si>
    <t xml:space="preserve"> Ścinanie drzew piłą mechaniczną, Fi·26-35·cm</t>
  </si>
  <si>
    <t>Ścinanie drzew piłą mechaniczną, Fi·36-45·cm</t>
  </si>
  <si>
    <t xml:space="preserve"> Ścinanie drzew piłą mechaniczną, Fi·46-55·cm</t>
  </si>
  <si>
    <t>Ścinanie drzew piłą mechaniczną, Fi·56-65·cm</t>
  </si>
  <si>
    <t>szt</t>
  </si>
  <si>
    <t>2.9</t>
  </si>
  <si>
    <t>2.10</t>
  </si>
  <si>
    <t>mp</t>
  </si>
  <si>
    <t>2.11</t>
  </si>
  <si>
    <t>Karczowanie pni koparką podsiębierną w gruntach o normalnej wilgotności, grunt kategorii III-IV, pnie średnicy 10-15·cm</t>
  </si>
  <si>
    <t>2.12</t>
  </si>
  <si>
    <t xml:space="preserve"> Karczowanie pni koparką podsiębierną w gruntach o normalnej wilgotności, grunt kategorii III-IV, pnie średnicy 16-25·cm</t>
  </si>
  <si>
    <t>2.13</t>
  </si>
  <si>
    <t>Karczowanie pni koparką podsiębierną w gruntach o normalnej wilgotności, grunt kategorii III-IV, pnie średnicy 26-35·cm</t>
  </si>
  <si>
    <t>2.14</t>
  </si>
  <si>
    <t>2.15</t>
  </si>
  <si>
    <t>2.16</t>
  </si>
  <si>
    <t>2.17</t>
  </si>
  <si>
    <t>Karczowanie pni koparką podsiębierną w gruntach o normalnej wilgotności, grunt kategorii III-IV, pnie średnicy 36-45·cm</t>
  </si>
  <si>
    <t>Karczowanie pni koparką podsiębierną w gruntach o normalnej wilgotności, grunt kategorii III-IV, pnie średnicy 46-55·cm</t>
  </si>
  <si>
    <t>szt.</t>
  </si>
  <si>
    <t>2.18</t>
  </si>
  <si>
    <t>Karczowanie pni koparką podsiębierną w gruntach o normalnej wilgotności, grunt kategorii III-IV, pnie średnicy 56-65·cm</t>
  </si>
  <si>
    <t>Wywożenie pni i korzeni w terenie normalnym, średnica 10-15·cm na odległość 5km</t>
  </si>
  <si>
    <t>Wywożenie pni i korzeni w terenie normalnym, średnica 16-25·cm na odległość 5km</t>
  </si>
  <si>
    <t>2.19</t>
  </si>
  <si>
    <t>2.20</t>
  </si>
  <si>
    <t>Wywożenie pni i korzeni w terenie normalnym, średnica 36-45·cm na odległość 5km</t>
  </si>
  <si>
    <t>2.21</t>
  </si>
  <si>
    <t>Wywożenie pni i korzeni w terenie normalnym, średnica 46-55·cm na odległość 5km</t>
  </si>
  <si>
    <t xml:space="preserve"> Wywożenie pni i korzeni w terenie normalnym, średnica 26-35·cm na odległość 5km</t>
  </si>
  <si>
    <t>2.22</t>
  </si>
  <si>
    <t>Wywożenie pni i korzeni w terenie normalnym, średnica 56-65·cm na odległość 5km</t>
  </si>
  <si>
    <t>3.</t>
  </si>
  <si>
    <t>3.1</t>
  </si>
  <si>
    <t>3.2</t>
  </si>
  <si>
    <t xml:space="preserve">D-01.01.03  </t>
  </si>
  <si>
    <t>Nakłady uzupełniające do tablic 0201-0213 za każde dalsze rozpoczęte 0,5·km odległości transportu, ponad 1·km samochodami samowyładowczymi, po drogach utwardzonych, grunt kategorii I-II, samochód 5-10·t (nakład na 9cm)</t>
  </si>
  <si>
    <t>Roboty ziemne koparkami podsiębiernymi z transportem urobku samochodami samowyładowczymi do 1·km, koparka 0,40·m3, grunt kategorii I-II - zdjęcie humusu</t>
  </si>
  <si>
    <t>4.</t>
  </si>
  <si>
    <t>2.</t>
  </si>
  <si>
    <t>Roboty przygotowawcze - zdjęcie humusu:</t>
  </si>
  <si>
    <t>Roboty ziemne:</t>
  </si>
  <si>
    <t>4.1</t>
  </si>
  <si>
    <t>4.2</t>
  </si>
  <si>
    <t>4.3</t>
  </si>
  <si>
    <t>4.4</t>
  </si>
  <si>
    <t>4.5</t>
  </si>
  <si>
    <t>4.6</t>
  </si>
  <si>
    <t>4.7</t>
  </si>
  <si>
    <t>4.8</t>
  </si>
  <si>
    <t>4.9</t>
  </si>
  <si>
    <t>4.10</t>
  </si>
  <si>
    <t>4.11</t>
  </si>
  <si>
    <t xml:space="preserve">D-01.01.03 D-01.01.05  </t>
  </si>
  <si>
    <t>Roboty ziemne koparkami podsiębiernymi z transportem urobku samochodami samowyładowczymi do 1·km, koparka 1,20·m3, grunt kategorii III, 90% mechanicznie</t>
  </si>
  <si>
    <t>Roboty ziemne z transportem urobku samochodami samowyładowczymi do 1·km, kategoria gruntu III, 10% ręcznie</t>
  </si>
  <si>
    <t>Analogia. Wywóz samochodami samowyładowczymi, ziemia, na odległość 10 km wraz z utylizacją</t>
  </si>
  <si>
    <t>D-01.01.03, D-01.01.06</t>
  </si>
  <si>
    <t>Zakup i dowóz kruszywa na nasypy wymiana gruntu od km 0+160 do km 0+175 - 50% zapotrzebowania kruszywo łamane 0/63</t>
  </si>
  <si>
    <t>SST D-01.01.03, D-01.01.06  Zakup i dowóz kruszywa na nasypy wymiana gruntu od km 0+160 do km 0+175 - 50% zapotrzebowania kruszywo łamane 63/120</t>
  </si>
  <si>
    <t>Zakup i dowóz kruszywa na nasypy wymiana gruntu w śladzie rowu lewego - kruszywo łamane 0/63</t>
  </si>
  <si>
    <t>Ręczne formowanie nasypów z ziemi dowożonej samochodami, samowyładowczymi, kategoria gruntu III-IV - 20% ręcznie -  wymiana gruntu od km 0+160 do km0+175 oraz w śladzie rowu lewego</t>
  </si>
  <si>
    <t>Formowanie i zagęszczanie nasypów spycharkami, wysokość do 3,0·m, grunt kategorii III-IV, spycharka 55·kW (75·KM) - 80% mechanicznie - wymiana gruntu od km 0+160 do km0+175 oraz w sladzie rowu lewego</t>
  </si>
  <si>
    <t xml:space="preserve"> Zakup i dowóz kruszywa na nasypy - kruszywo łamane 0/63 (80% ogólnego zapotrzebowania)</t>
  </si>
  <si>
    <t>Ręczne formowanie nasypów z ziemi dowożonej samochodami, samowyładowczymi, kategoria gruntu III-IV - 20% ręcznie - kruszywo 0/63 + kruszywo z rozbiórki</t>
  </si>
  <si>
    <t>Formowanie i zagęszczanie nasypów spycharkami, wysokość do 3,0·m, grunt kategorii III-IV, spycharka 55·kW (75·KM) - 80% mechanicznie - kruszywo 0/63 + kruszywo z rozbiórki</t>
  </si>
  <si>
    <t>Podsumowanie elementu 1 razem:</t>
  </si>
  <si>
    <t>Podsumowanie elementu 2 razem:</t>
  </si>
  <si>
    <t>Podsumowanie elementu 3 razem:</t>
  </si>
  <si>
    <t>Podsumowanie elementu 4 razem:</t>
  </si>
  <si>
    <t>5.</t>
  </si>
  <si>
    <t>Jezdnia:</t>
  </si>
  <si>
    <t>5.1</t>
  </si>
  <si>
    <t>D-01.01.04</t>
  </si>
  <si>
    <t>Profilowanie i zagęszczanie podłoża pod warstwy konstrukcyjne nawierzchni, wykonywane ręcznie, kategoria gruntu II-IV</t>
  </si>
  <si>
    <t>5.2</t>
  </si>
  <si>
    <t xml:space="preserve">D-01.01.10 </t>
  </si>
  <si>
    <t>Podbudowy z gruntu stabilizowanego, cementem 25·kg/m2, warstwa po zagęszczeniu 30·cm, z gruntofrezarką- analogia- warrstwa ulepszonego podłoża - betonu popiołowego Rm&gt; 5,0 MPa (nakład na 25cm)</t>
  </si>
  <si>
    <t>5.3</t>
  </si>
  <si>
    <t>Podbudowy z gruntu stabilizowanego, cementem 25·kg/m2, warstwa po zagęszczeniu 30·cm, z gruntofrezarką- analogia- warrstwa mrozoochronna - betonu popiołowego Rm&gt;2,5MPa (nakład na 22cm)</t>
  </si>
  <si>
    <t>5.4</t>
  </si>
  <si>
    <t>D-01.01.08, D-01.01.09</t>
  </si>
  <si>
    <t>Podbudowy z kruszyw łamanych 0/63, warstwa dolna, po zagęszczeniu 15·cm</t>
  </si>
  <si>
    <t>5.5</t>
  </si>
  <si>
    <t>Podbudowy z kruszyw łamanych 0/63, warstwa dolna, po zagęszczeniu 15·cm (nakład na 5cm)</t>
  </si>
  <si>
    <t>5.6</t>
  </si>
  <si>
    <t>D-01.01.15</t>
  </si>
  <si>
    <t>Skropienie nawierzchni drogowej emulsją asfaltową 0,5kg/m2</t>
  </si>
  <si>
    <t>5.7</t>
  </si>
  <si>
    <t>D-01.01.14</t>
  </si>
  <si>
    <t>Podbudowy z mieszanek mineralno-bitumicznych, podbudowa asfaltowa 0/22, warstwa po zagęszczeniu 8·cm, grysowo-żwirowa (standard II), samochód 10-15·t (nakład na 7cm)</t>
  </si>
  <si>
    <t>5.8</t>
  </si>
  <si>
    <t>5.9</t>
  </si>
  <si>
    <t>D-01.01.12</t>
  </si>
  <si>
    <t>Nawierzchnie z mieszanek mineralno-bitumicznych (warstwa wiążąca), z betonu asfaltowego modyfikowanego 0/16, grubość po zagęszczeniu 5·cm, masa grysowa, samochód 5-10·t</t>
  </si>
  <si>
    <t>5.10</t>
  </si>
  <si>
    <t>5.11</t>
  </si>
  <si>
    <t>D-01.01.13</t>
  </si>
  <si>
    <t>Nawierzchnie z mieszanek mineralno-bitumicznych grysowych, asfaltowe, warstwa ścieralna z betonu asfaltowego modyfikowanego 0/11, grubości 4·cm</t>
  </si>
  <si>
    <t>6.</t>
  </si>
  <si>
    <t>Jezdnia - dowiązanie na końcach zakresu:</t>
  </si>
  <si>
    <t>6.1</t>
  </si>
  <si>
    <t>6.2</t>
  </si>
  <si>
    <t>6.3</t>
  </si>
  <si>
    <t>6.4</t>
  </si>
  <si>
    <t>6.5</t>
  </si>
  <si>
    <t>6.6</t>
  </si>
  <si>
    <t>6.7</t>
  </si>
  <si>
    <t>Podsumowanie elementu 5 razem:</t>
  </si>
  <si>
    <t>D-01.01.11</t>
  </si>
  <si>
    <t>Oczyszczenie nawierzchni drogowych, mechaniczne, nawierzchnia ulepszona (bitum)</t>
  </si>
  <si>
    <t>Skropienie nawierzchni drogowej asfaltem</t>
  </si>
  <si>
    <t>Warstwa profilująco-wiążąca, mieszanka mineralno-asfaltowa, mechanicznie - śr. gr 3cm</t>
  </si>
  <si>
    <t>t</t>
  </si>
  <si>
    <t>Nawierzchnie z mieszanek mineralno-bitumicznych, asfaltowe, warstwa ścieralna z betonu asfaltowego modyfikowanego 0/11 o grubości 4 cm</t>
  </si>
  <si>
    <t>Podsumowanie elementu 6 razem:</t>
  </si>
  <si>
    <t>7.</t>
  </si>
  <si>
    <t>Pobocza:</t>
  </si>
  <si>
    <t>7.1</t>
  </si>
  <si>
    <t>7.2</t>
  </si>
  <si>
    <t>7.3</t>
  </si>
  <si>
    <t>7.4</t>
  </si>
  <si>
    <t>7.5</t>
  </si>
  <si>
    <t xml:space="preserve">D-01.01.04 </t>
  </si>
  <si>
    <t xml:space="preserve"> D-01.01.08, D-01.01.09</t>
  </si>
  <si>
    <t>D-01.01.19</t>
  </si>
  <si>
    <t>Powierzchniowe utrwalanie nawierzchni drogowych emulsją asfaltową</t>
  </si>
  <si>
    <t xml:space="preserve">D-01.01.18 </t>
  </si>
  <si>
    <t>Podsumowanie elementu 7 razem:</t>
  </si>
  <si>
    <t>8.</t>
  </si>
  <si>
    <t>Chodnik:</t>
  </si>
  <si>
    <t>9.</t>
  </si>
  <si>
    <t>8.1</t>
  </si>
  <si>
    <t>8.2</t>
  </si>
  <si>
    <t>8.3</t>
  </si>
  <si>
    <t>8.4</t>
  </si>
  <si>
    <t>8.5</t>
  </si>
  <si>
    <t>Podbudowy z kruszyw łamanych 0/63, warstwa dolna, po zagęszczeniu 25·cm</t>
  </si>
  <si>
    <t>Podbudowy z kruszyw łamanych 0/31,5, warstwa górna, po zagęszczeniu 10·cm (nakład na 5cm)</t>
  </si>
  <si>
    <t>D-01.01.16</t>
  </si>
  <si>
    <t>Chodniki z kostki brukowej betonowej, grubość 8·cm, podsypka cementowo-piaskowa z wypełnieniem spoin piaskiem, kostka szara - typ "prostokąt"</t>
  </si>
  <si>
    <t>Chodniki z kostki brukowej betonowej, grubość 8·cm, podsypka cementowo-piaskowa z wypełnieniem spoin piaskiem, kostka integracyna prostokątna, 10x20cm, kolor żółty</t>
  </si>
  <si>
    <t>Podsumowanie elementu 8 razem:</t>
  </si>
  <si>
    <t>9.1</t>
  </si>
  <si>
    <t>9.2</t>
  </si>
  <si>
    <t>9.3</t>
  </si>
  <si>
    <t>9.4</t>
  </si>
  <si>
    <t>9.5</t>
  </si>
  <si>
    <t>9.6</t>
  </si>
  <si>
    <t>9.7</t>
  </si>
  <si>
    <t>Podbudowy z kruszyw łamanych 0/31,5, warstwa górna, po zagęszczeniu 5·cm</t>
  </si>
  <si>
    <t>Podsumowanie elementu 9 razem:</t>
  </si>
  <si>
    <t>10.</t>
  </si>
  <si>
    <t>Zjazdy - nawierzchnia kostka brukowa</t>
  </si>
  <si>
    <t>Zjazdy - nawierzchnia beton asfaltowy</t>
  </si>
  <si>
    <t>11.</t>
  </si>
  <si>
    <t>12.</t>
  </si>
  <si>
    <t>13.</t>
  </si>
  <si>
    <t>14.</t>
  </si>
  <si>
    <t>15.</t>
  </si>
  <si>
    <t>10.1</t>
  </si>
  <si>
    <t>10.2</t>
  </si>
  <si>
    <t>10.3</t>
  </si>
  <si>
    <t>10.4</t>
  </si>
  <si>
    <t xml:space="preserve">D-01.01.08, D-01.01.09  </t>
  </si>
  <si>
    <t xml:space="preserve">D-01.01.16 </t>
  </si>
  <si>
    <t>Chodniki z kostki brukowej betonowej, grubość 8·cm, podsypka cementowo-piaskowa z wypełnieniem spoin piaskiem, kostka kolorowa</t>
  </si>
  <si>
    <t>Podsumowanie elementu 10 razem:</t>
  </si>
  <si>
    <t>Zjazdy typ 2 - nawierzchnia kostka brukowa (wzmocniony)</t>
  </si>
  <si>
    <t>11.1</t>
  </si>
  <si>
    <t>11.2</t>
  </si>
  <si>
    <t>11.3</t>
  </si>
  <si>
    <t>11.4</t>
  </si>
  <si>
    <t>D-01.01.10</t>
  </si>
  <si>
    <t xml:space="preserve"> Podbudowy z gruntu stabilizowanego, cementem 25·kg/m2, warstwa po zagęszczeniu 30·cm, z gruntofrezarką- analogia- warrstwa ulepszonego podłoża - betonu popiołowego Rm&gt; 5,0 MPa</t>
  </si>
  <si>
    <t xml:space="preserve">D-01.01.07 </t>
  </si>
  <si>
    <t>Podbudowy betonowe, pielęgnacja piaskiem i wodą, warstwa po zagęszczeniu 25·cm - beton C20/25</t>
  </si>
  <si>
    <t>Podsumowanie elementu 11 razem:</t>
  </si>
  <si>
    <t>12.1</t>
  </si>
  <si>
    <t>12.2</t>
  </si>
  <si>
    <t>12.3</t>
  </si>
  <si>
    <t>12.4</t>
  </si>
  <si>
    <t>12.5</t>
  </si>
  <si>
    <t>12.6</t>
  </si>
  <si>
    <t>12.7</t>
  </si>
  <si>
    <t>D-01.01.20</t>
  </si>
  <si>
    <t>D-01.01.21</t>
  </si>
  <si>
    <t>D-01.01.22</t>
  </si>
  <si>
    <t>D-01.01.23</t>
  </si>
  <si>
    <t>Podsumowanie elementu 12 razem:</t>
  </si>
  <si>
    <t>Zabespieczenie ist. sieci</t>
  </si>
  <si>
    <t>13.1</t>
  </si>
  <si>
    <t>13.2</t>
  </si>
  <si>
    <t>13.3</t>
  </si>
  <si>
    <t>13.4</t>
  </si>
  <si>
    <t>13.5</t>
  </si>
  <si>
    <t>13.6</t>
  </si>
  <si>
    <t>Krawężniki wraz z wykonaniem ław, betonowe wystające 15x30·cm, ława betonowa, podsypka cementowo-piaskowa</t>
  </si>
  <si>
    <t xml:space="preserve"> Krawężniki wraz z wykonaniem ław, betonowe najazdowe 15x22·cm, ława betonowa, podsypka cementowo-piaskowa</t>
  </si>
  <si>
    <t>Krawężniki wraz z wykonaniem ław, kamienne najazdowe 20x22·cm, ława betonowa, podsypka cementowo-piaskowa</t>
  </si>
  <si>
    <t>Obrzeża betonowe, 30x8·cm, podsypka cementowo-piaskowa, wypełnienie spoin zaprawą cementową</t>
  </si>
  <si>
    <t>Ławy pod obrzeża, betonowa zwykła, beton C12/15, 0,035m3/mb</t>
  </si>
  <si>
    <t>Analogia-Ścieki uliczne z kostki betonowej gr.8 cm cm, na podsypce cementowo- piaskowej</t>
  </si>
  <si>
    <t>Ławy pod ściek uliczny z betonu C12/15, 0,046m3/mb</t>
  </si>
  <si>
    <t>D-01.01.30</t>
  </si>
  <si>
    <t>Wykopy ciągłe lub jamiste ze skarpami o szerokości dna do 1.5·m ze złożeniem urobku na odkład, wykopy o głębokości do 1.5·m, kategoria gruntu III</t>
  </si>
  <si>
    <t>Podłoże z materiałów sypkich, grubości 10·cm</t>
  </si>
  <si>
    <t>Układanie rur ochronnych dwudzielnych, rura gładka  Fi 110 mm A PS</t>
  </si>
  <si>
    <t xml:space="preserve"> Roboty ziemne z transportem urobku samochodami samowyładowczymi do 1·km, kategoria gruntu III - odwóz gruntu</t>
  </si>
  <si>
    <t>Odległości transportu, ponad 1·km samochodami samowyładowczymi, po drogach utwardzonych, grunt kategorii III-IV, samochód do 5·t na nakład na 9 km wraz z utylizacją</t>
  </si>
  <si>
    <t>Drenaże - podsypka filtracyjna w gotowym suchym wykopie, z gotowego kruszywa - obsypanie kanałów piaskiem 20 cm ponad rurę</t>
  </si>
  <si>
    <t>Podsumowanie elementu 13 razem:</t>
  </si>
  <si>
    <t>Elementy odwodnienia</t>
  </si>
  <si>
    <t>mb</t>
  </si>
  <si>
    <t>14.1</t>
  </si>
  <si>
    <t>14.2</t>
  </si>
  <si>
    <t>D-01.01.24</t>
  </si>
  <si>
    <t>Umocnienie rowów elementami prefabrykowanymi (korytka "mulda" 60*50*15), osadzenie elementów, na ławie betonowej wg.projektu</t>
  </si>
  <si>
    <t>Korytko systemowe z rusztem żeliwnym klasy D400, wg. dokumentacji projektowej - wodospust</t>
  </si>
  <si>
    <t>Podsumowanie elementu 14 razem:</t>
  </si>
  <si>
    <t>Kanalizacja deszczowa</t>
  </si>
  <si>
    <t>15.1</t>
  </si>
  <si>
    <t>15.2</t>
  </si>
  <si>
    <t>15.3</t>
  </si>
  <si>
    <t>15.4</t>
  </si>
  <si>
    <t>15.5</t>
  </si>
  <si>
    <t>15.6</t>
  </si>
  <si>
    <t>15.7</t>
  </si>
  <si>
    <t>15.8</t>
  </si>
  <si>
    <t>15.9</t>
  </si>
  <si>
    <t>15.10</t>
  </si>
  <si>
    <t>15.11</t>
  </si>
  <si>
    <t>15.12</t>
  </si>
  <si>
    <t>15.13</t>
  </si>
  <si>
    <t>15.14</t>
  </si>
  <si>
    <t>15.15</t>
  </si>
  <si>
    <t>15.16</t>
  </si>
  <si>
    <t>15.17</t>
  </si>
  <si>
    <t>15.18</t>
  </si>
  <si>
    <t>15.19</t>
  </si>
  <si>
    <t>15.20</t>
  </si>
  <si>
    <t>15.21</t>
  </si>
  <si>
    <t>ST-02.01</t>
  </si>
  <si>
    <t>D-01.01.35</t>
  </si>
  <si>
    <t xml:space="preserve"> Studzienki ściekowe uliczne betonowe i podwórzowe, Fi·500·mm, z osadnikiem bez syfonu wraz z wykonaniem obsypki piaskowej - wpust jezdniowy</t>
  </si>
  <si>
    <t xml:space="preserve"> Studzienki ściekowe uliczne betonowe i podwórzowe, Fi·500·mm, z osadnikiem bez syfonu wraz z wykonaniem obsypki piaskowej - wpust krawężnikowy</t>
  </si>
  <si>
    <t xml:space="preserve"> Kanały z rur typu PVC SN9 łączone na wcisk, Fi·200·mm</t>
  </si>
  <si>
    <t>Analogia - Obsypka rurociągu kruszywem dowiezionym, piasek - podsypka po rury fi 200</t>
  </si>
  <si>
    <t>Analogia - Obsypka rurociągu kruszywem dowiezionym, piasek - obsypka rur fi 200</t>
  </si>
  <si>
    <t>Analogia - Kanały z rur typu PVC łączone na wcisk, Fi·400·mm</t>
  </si>
  <si>
    <t>Analogia - Obsypka rurociągu kruszywem dowiezionym, piasek - podsypka po rury fi 400</t>
  </si>
  <si>
    <t>Analogia - Obsypka rurociągu kruszywem dowiezionym, piasek - obsypka rur fi 400</t>
  </si>
  <si>
    <t>Analogia - Kanały z rur typu PVC łączone na wcisk, Fi·315·mm</t>
  </si>
  <si>
    <t>Analogia - Obsypka rurociągu kruszywem dowiezionym, piasek - podsypka po rury fi 315</t>
  </si>
  <si>
    <t>Analogia - Obsypka rurociągu kruszywem dowiezionym, piasek - obsypka rur fi 315</t>
  </si>
  <si>
    <t>Studnie rewizyjne z kręgów betonowych w gotowym wykopie, Fi·1000·mm, głębokość 3·m, z pierścieniem odciążającym wraz z obsypką piaskową</t>
  </si>
  <si>
    <t>Zakup  kruszywa, zasypanie wykopów po kanalizacji - kruszywo łamane 0/63</t>
  </si>
  <si>
    <t>Roboty ziemne koparkami podsiębiernymi z transportem urobku samochodami samowyładowczymi do 1·km, koparka 0,15·m3, grunt kategorii III -  dowóz kruszywa - obsypanie rurociagu kruszywem łamanym 0/63</t>
  </si>
  <si>
    <t>Nakłady uzupełniające do tablic 0201-0213 za każde dalsze rozpoczęte 0,5·km odległości transportu, ponad 1·km samochodami samowyładowczymi, po drogach utwardzonych, grunt kategorii III-IV, samochód do 5·t (nakład na 9km) - kruszywo łamane 0/63</t>
  </si>
  <si>
    <t>Analogia. Przepusty rurowe pod zjazdami, rury PVC SN 12 Fi·40·cm</t>
  </si>
  <si>
    <t>Przepusty rurowe pod zjazdami, ławy fundamentowe z kruszywa gr. 20cm</t>
  </si>
  <si>
    <t>Przepusty rurowe pod zjazdami, ławy fundamentowe betonowe C12/15</t>
  </si>
  <si>
    <t>Obsypka rurociągu kruszywem dowiezionym, piasek</t>
  </si>
  <si>
    <t>Umocnienie skarp kanałów płytami prefabrykowanymi-płyty ażurowe 40x60x7cm wraz z kołkami</t>
  </si>
  <si>
    <t>Przepusty rurowe pod zjazdami, ścianki czołowe dla rur Fi·40·cm</t>
  </si>
  <si>
    <t>Podsumowanie elementu 15 razem:</t>
  </si>
  <si>
    <t>Drenaż</t>
  </si>
  <si>
    <t>16.1</t>
  </si>
  <si>
    <t>16.2</t>
  </si>
  <si>
    <t>16.3</t>
  </si>
  <si>
    <t>16.4</t>
  </si>
  <si>
    <t>D-01.01.36</t>
  </si>
  <si>
    <t>Podsypka filtracyjna w gotowym wykopie, z gotowego kruszywa, 50% żwirek filtracyjny 20-40 mm - obsypanie rury  PVC karbowanej żwirem o uziarnieniu 8/16, w wykopie o wym. 0,7x 0,3m</t>
  </si>
  <si>
    <t>Podsypka filtracyjna w gotowym wykopie, z gotowego kruszywa, 50% żwirek filtracyjny 10-20 mm - obsypanie rury  PVC karbowanej żwirem o uziarnieniu 8/16, w wykopie o wym. 0,7x 0,3m</t>
  </si>
  <si>
    <t>Analogia. Drenaż rurowy jednorzędowy w uprzednio przygotowanej obsypce w wykopie suchym, sączki z rur karbowanej PVC, średnicy 116·mm</t>
  </si>
  <si>
    <t>Wzmacnianie podłoża gruntowego geosiatkami i geowłókninami, na gruntach o umiarkowanej nośności, sposobem ręcznym, geowłóknina wokól całego drenażu</t>
  </si>
  <si>
    <t>Podsumowanie elementu 16 razem:</t>
  </si>
  <si>
    <t>17.</t>
  </si>
  <si>
    <t>16.0</t>
  </si>
  <si>
    <t>Roboty wykończeniowe</t>
  </si>
  <si>
    <t>17.1</t>
  </si>
  <si>
    <t>17.2</t>
  </si>
  <si>
    <t>17.3</t>
  </si>
  <si>
    <t>17.4</t>
  </si>
  <si>
    <t>17.5</t>
  </si>
  <si>
    <t>SST D-01.01.31  Wykonanie trawników dywanowych siewem, bez nawożenia, kategoria gruntu I-II</t>
  </si>
  <si>
    <t>D-01.01.31</t>
  </si>
  <si>
    <t>Materiał - humus</t>
  </si>
  <si>
    <t>Nakłady uzupełniające do tablic 0201-0213 za każde dalsze rozpoczęte 0,5·km odległości transportu, ponad 1·km samochodami samowyładowczymi, po drogach utwardzonych, grunt kategorii III-IV, samochód do 5·t - nakład na 9km - humus</t>
  </si>
  <si>
    <t>Roboty ziemne koparkami podsiębiernymi z transportem urobku samochodami samowyładowczymi do 1·km, koparka 0,15·m3, grunt kategorii III - dowóz humusu oraz ziemi z wykopów</t>
  </si>
  <si>
    <t>Rozścielenie ziemi urodzajnej, teren płaski ręcznie z przerzutem - humus</t>
  </si>
  <si>
    <t>Podsumowanie elementu 17 razem:</t>
  </si>
  <si>
    <t>km</t>
  </si>
  <si>
    <t>Roboty pomiarowe przy liniowych robotach ziemnych, trasa dróg w terenie równinnym</t>
  </si>
  <si>
    <t>D-01.01.03</t>
  </si>
  <si>
    <t>D-01.01.03, D-01.01.05</t>
  </si>
  <si>
    <t>D-01.01.03, D-01.01.31</t>
  </si>
  <si>
    <t xml:space="preserve"> Roboty ziemne koparkami podsiębiernymi z transportem urobku samochodami samowyładowczymi do 1·km, koparka 1,20·m3, grunt kategorii III, 90% mechanicznie</t>
  </si>
  <si>
    <t xml:space="preserve"> Roboty ziemne koparkami podsiębiernymi z transportem urobku samochodami samowyładowczymi do 1·km, koparka 0,15·m3, grunt kategorii III - zasypanie wykopów po kanalizacji ziemią z wykopu - kanał fi400 w terenach zielonych</t>
  </si>
  <si>
    <t>Zagęszczanie nasypów, ubijakami mechanicznymi, grunt sypki kategorii I-III</t>
  </si>
  <si>
    <t>Roboty ziemne koparkami podsiębiernymi z transportem urobku samochodami samowyładowczymi do 1·km, koparka 0,15·m3, grunt kategorii III -  dowóz materiału - humus/ziemia z wykopu</t>
  </si>
  <si>
    <t xml:space="preserve"> Podbudowy z kruszyw łamanych 0/63, warstwa dolna, po zagęszczeniu 15·cm</t>
  </si>
  <si>
    <t>Kanalizacja deszczowa:</t>
  </si>
  <si>
    <t xml:space="preserve"> Analogia - Obsypka rurociągu kruszywem dowiezionym, piasek - obsypka rur fi 400</t>
  </si>
  <si>
    <t>Zakup kruszywa, zasypanie wykopów po kanalizacji - kruszywo łamane 0/63</t>
  </si>
  <si>
    <t>Zagęszczanie nasypów, ubijakami mechanicznymi, kruszywo 0/63</t>
  </si>
  <si>
    <t>Roboty wykończeniowe:</t>
  </si>
  <si>
    <t>D-01.01.34</t>
  </si>
  <si>
    <t>D M-00.00.00</t>
  </si>
  <si>
    <t>D-01.01.02, D-01.01.06</t>
  </si>
  <si>
    <t>Uszczelnienie skarpy geomembraną</t>
  </si>
  <si>
    <t>Regulacja wysokościowa bramy. Przespawanie zawiasów, zminiejszenie wysokości bramy, czyszczenie, malowanie.</t>
  </si>
  <si>
    <t>Chodniki z kostki brukowej betonowej, grubość 8·cm, podsypka cementowo-piaskowa z wypełnieniem spoin piaskiem, kostka - materiał z rozbiórki 80%, nowa kostka 20%, przebrukowanie zjazdów i dojśc do posesji - kształt i kolor zgodny z kostką istniejącą</t>
  </si>
  <si>
    <t>ORGANIZACJA RUCHU</t>
  </si>
  <si>
    <t>Roboty pomiarowe:</t>
  </si>
  <si>
    <t>Oznakowanie pionowe - docelowe:</t>
  </si>
  <si>
    <t>D-01.01.33</t>
  </si>
  <si>
    <t>Analogia-Przymocowanie tablic znaków drogowych, znaki zakazu, nakazu, ostrzegawcze, informacyjne - zdjęcie</t>
  </si>
  <si>
    <t xml:space="preserve"> Analogia - Słupki do znaków drogowych, z rur stalowych, Fi·70 mm - rozbiórka</t>
  </si>
  <si>
    <t>Słupki do znaków drogowych, z rur stalowych, Fi·70 mm</t>
  </si>
  <si>
    <t>Przymocowanie tablic znaków drogowych, znaki zakazu, nakazu, ostrzegawcze, informacyjne, powierzchnia do 0.3·m2- typu T (zgodnie z załączonym projektem)</t>
  </si>
  <si>
    <t>Przymocowanie tablic znaków drogowych, znaki zakazu, nakazu, ostrzegawcze, informacyjne, powierzchnia ponad 0.3·m2- typu A (zgodnie z załączonym projektem)</t>
  </si>
  <si>
    <t>Przymocowanie tablic znaków drogowych, znaki zakazu, nakazu, ostrzegawcze, informacyjne, powierzchnia ponad 0.3·m2- typu B (zgodnie z załączonym projektem)</t>
  </si>
  <si>
    <t>Przymocowanie tablic znaków drogowych, znaki zakazu, nakazu, ostrzegawcze, informacyjne, powierzchnia ponad 0.3·m2- typu D (zgodnie z załączonym projektem)</t>
  </si>
  <si>
    <t>Zestaw znaku aktywnego D-6 (sygnalizacja ostrzegawcza migająca naprzemiennie) wg. dokumentacji projektowej. Zakup i montaż zestawu.</t>
  </si>
  <si>
    <t>Wyświetlacz prędkości rzeczywistej z detektorem radarowym.  Zakup i montaż zestawu.</t>
  </si>
  <si>
    <t>Oznakowanie poziome - docelowe:</t>
  </si>
  <si>
    <t>D-01.01.29</t>
  </si>
  <si>
    <t>Analogia - Oznakowanie poziome jezdni cienkowarstwowe, linie segregacyjne i krawędziowe ciągłe + przerywane malowane mechanicznie</t>
  </si>
  <si>
    <t>Oznakowanie na czas prowadzenia robót:</t>
  </si>
  <si>
    <t>D-01.01.28</t>
  </si>
  <si>
    <t>Oznakowanie na czas prowadzenia robót  budowlanych  - komplet, w tym wszelkie  koszty związane z opracowaniem , zaopiniowaniem i zatwierdzeniem  projektu TOR oraz jego wdrożeniem, utrzymaniem i likwidacją TOR</t>
  </si>
  <si>
    <t>PRZEBUDOWA SIECI ENERGETYCZNYCH W ZAKRESIE SIECI NISKICH NAPIĘĆ</t>
  </si>
  <si>
    <t>Przebudowa sieci Nn:</t>
  </si>
  <si>
    <t>odcinek</t>
  </si>
  <si>
    <t>Demontaż mechaniczny słupów żelbetowych, słup pojedynczy o długości do 10·m</t>
  </si>
  <si>
    <t>Demontaż mechaniczny słupów żelbetowych, słup bliźniaczy o długości do 10·m</t>
  </si>
  <si>
    <t>Montaż i mechaniczne stawianie słupów pojedynczych, stawianie żurawiem samochodowym, 3 belki</t>
  </si>
  <si>
    <t>Montaż poprzeczników na słupach leżących, poprzecznik przelotowy</t>
  </si>
  <si>
    <t>Montaż konstrukcji KTK na słupie leżącym, z 1-nym izolatorem</t>
  </si>
  <si>
    <t>Montaż izolatorów stojących na trzony</t>
  </si>
  <si>
    <t>Montaż mostków, mostek rozłączny, żyły do 70 mm2</t>
  </si>
  <si>
    <t>Montaż przyłączy z przewodami izolowanymi AsXSN lub podobnymi, z udziałem podnośnika samochodowego</t>
  </si>
  <si>
    <t>Montaż bezpiecznych zawieszeń przewodów, zawieszenie przelotowe, przekrój do 70 mm2</t>
  </si>
  <si>
    <t>Montaż ogranicznika przepięć</t>
  </si>
  <si>
    <t>Montaż zabezpieczenia wzdłużnego, skrzynek bezpiecznikowych i odgromnikowych w liniach napowietrznych nn z przewodów izolowanych, zabezpieczenie wzdłużne</t>
  </si>
  <si>
    <t>Kopanie rowów dla kabli, ręcznie, grunt kategorii III</t>
  </si>
  <si>
    <t>Badanie linii kablowej średniego napięcia, niskiego napięcia i sterowniczej, kabel s.n. (przez analogię identyfikacja kabla nN )</t>
  </si>
  <si>
    <t>Obróbka na sucho kabli na napięcie do 1kV o izolacji i powłoce z tworzyw sztucznych, kabel 4-żyłowy, do 120·mm2</t>
  </si>
  <si>
    <t>Montaż w rowach muf przelotowych z rur termokurczliwych na kablach energetycznych o izolacji i powłoce z tworzyw sztucznych, do 1·kV, z żyłami Al, kabel wielożyłowy, do 70·mm2</t>
  </si>
  <si>
    <t>Nasypanie warstwy piasku na dnie rowu kablowego, szerokość do 0,4·m</t>
  </si>
  <si>
    <t>Zasypanie rowów dla kabli, mechanicznie, grunt kategorii III-IV</t>
  </si>
  <si>
    <t>Układanie kabli na słupach betonowych, do rur osłonowych mocowanych na słupie, masa do 0,5·kg/m, w uchwytach</t>
  </si>
  <si>
    <t>Uziomy powierzchniowe poziome, głębokość wykopu do 0,8·m, grunt kategorii I-II</t>
  </si>
  <si>
    <t>Mechaniczne pogrążanie uziomów pionowych prętowych, grunt kategorii III</t>
  </si>
  <si>
    <t>Badanie linii kablowej średniego napięcia, niskiego napięcia i sterowniczej, kabel n.n., 3-żyłowy</t>
  </si>
  <si>
    <t>Badania i pomiary instalacji uziemiającej, piorunochronnej i skuteczności zerowania, uziemienie ochronne lub robocze, pomiar pierwszy</t>
  </si>
  <si>
    <t>PRZEBUDOWA ZIEMNEJ SIECI TELEKOMUNIKACYJNEJ ORANGE POLSKA</t>
  </si>
  <si>
    <t>Przebudowa ziemnej sieci telekomunikacyjnej Orange Polska:</t>
  </si>
  <si>
    <t>złącze</t>
  </si>
  <si>
    <t>Układanie kabla wypełnionego w rowie kablowym wykopanym i zasypanym mechanicznie, grunt kategorii IV, kabel o średnicy 30-50 [mm], układanie 1kabla.</t>
  </si>
  <si>
    <t>D-01.03.04</t>
  </si>
  <si>
    <t>Wykopy wąskoprzeszczenne nieumocnione o szerokości dna do 1,5 [m] w gruncie suchym lub wilgotnym, głębokość do 1,5 [m], grunt kategorii IV</t>
  </si>
  <si>
    <t>Zasypanie wykopów z przerzutem ziemi na odległość do 3 [m] i ubicie warstwami co 15 [cm], grunt kategorii IV</t>
  </si>
  <si>
    <t>Układanie rur ochronnych w wykopie, rura do Fi 110 [mm]</t>
  </si>
  <si>
    <t>Wyciaganie kabla wypełnionego w powłoce termoplastycznej do kanalizacji kablowej, mechaniczne, średnica kabla 30-50 [mm], otwór kanalizacji wolny</t>
  </si>
  <si>
    <t>Montaż złączy równoległych kabli wypełnionych opancerzonych ułóożonych w ziemi z zastosowaniem pojedyńczych łączników żył i termokurczliwych osłonwzmocnionych, kabel o 200 parach</t>
  </si>
  <si>
    <t>Wyłaczenie kabla równoległego ze złącza kabla wypełnionego ułożonego w ziemi z zastosowaniem termokurczliwych osłon wzmocnionych, kabel o 200 parach</t>
  </si>
  <si>
    <t>Pomiary końcowe prądem stałym, kabel o liczbie par 200</t>
  </si>
  <si>
    <t>Pomiar tłumienności skutecznej przyjednej częstotliwości, kabel o liczbie par 200</t>
  </si>
  <si>
    <t>Przebudowa napowietrznej sieci telekomunikacyjnej Orange Polska:</t>
  </si>
  <si>
    <t>D-01.03.03</t>
  </si>
  <si>
    <t>obwód</t>
  </si>
  <si>
    <t>Montaz i ustawienie słupów pojedyńczych drewnianych z jedną belką ustojową, w terenie płaskim, długość słupa - 6 [m], kategoria gruntu IV</t>
  </si>
  <si>
    <t xml:space="preserve">Montaż i ustawienie słupów bliźniaczych drewnianych z jedną belką ustojową w terenie płaskim, długość słupa - 7 [m], kategoria gruntu IV </t>
  </si>
  <si>
    <t>Montaż osprzetu do podwieszania kabli nadziemnych na podbudowie słupowej, podbudowa drewniana, wspornik przelotowy</t>
  </si>
  <si>
    <t>Zawieszenie kabli nadziemnych na podbudowie słupowej, podnoszenie z ziemi, kabel ósemkowy o średnicy zewnętrznej do 15 [mm]</t>
  </si>
  <si>
    <t>Demontaż kabli nadziemnych na podbudowie słupowej, kabel ósemkowy o srednicy zewnetrznej do 15 [mm]</t>
  </si>
  <si>
    <t>Zdemontowanie słupów pojedyńczych ze szczudłami drewnianymi w terenie płaskim, długość 6 [m], grunt kategorii IV</t>
  </si>
  <si>
    <t>Zdemontowanie słupów bliźniaczych bez szczydeł w terenie płaskim, długość 7 [m], grunt kategorii IV</t>
  </si>
  <si>
    <t>Montaż puszki słupowej</t>
  </si>
  <si>
    <t>Montaż skrzynki słupowej</t>
  </si>
  <si>
    <t>Montaż uziomów szpilkowych miedziowanych, metoda ręczna, grunt kategorii III, głębokość 3 [m]</t>
  </si>
  <si>
    <t>Montaż złączy kabli wypełnionych samonośnych z zastosowaniem pojedyńczych łączników żył i termokurczliwych osłon wzmocnionych, złącze przelotowe na kablu 10 parowym</t>
  </si>
  <si>
    <t>Montaż zespołów łaczówek szczelinowych 2-stronnych, zabezpieczonych, łączników w zespole o 10 parach zacisków</t>
  </si>
  <si>
    <t>Krosowanie obwodów w skrzynkach i puszkach słupowych</t>
  </si>
  <si>
    <t>Pomiary końcowe prądem stałym o liczbie par 10</t>
  </si>
  <si>
    <t>Pomiar tłumienności skutecznej przy jednej częstotliwości, kabel o liczbie par 10</t>
  </si>
  <si>
    <t>Rozebranie podbudowy, betonowej mechanicznie, grubość 12·cm (nakład na 15cm) krotność - 1,25</t>
  </si>
  <si>
    <t>Wywożenie dłużyc, karpiny i gałęzi, transport na odległość do 2·km, dłużyce (nakład na 5km) krotność - 2,5</t>
  </si>
  <si>
    <t>Wywożenie dłużyc, karpiny i gałęzi, transport na odległość do 2·km, gałęzie(nakład na 5km) krotność - 2,5</t>
  </si>
  <si>
    <t>Podbudowy z gruntu stabilizowanego, cementem 25·kg/m2, warstwa po zagęszczeniu 30·cm, z gruntofrezarką- analogia- warrstwa mrozoochronna - betonu popiołowego Rm&gt;2,5MPa (nakład na 22cm) - krotność 0,7333.</t>
  </si>
  <si>
    <t>Podbudowy z kruszyw łamanych 0/63, warstwa dolna, po zagęszczeniu 15·cm (nakład na 5cm) - krotność 0,333.</t>
  </si>
  <si>
    <t>Podbudowy z mieszanek mineralno-bitumicznych, podbudowa asfaltowa 0/22, warstwa po zagęszczeniu 8·cm, grysowo-żwirowa (standard II), samochód 10-15·t (nakład na 7cm) - krotność 0,875.</t>
  </si>
  <si>
    <t>Podbudowy z kruszyw łamanych 0/63, warstwa dolna, po zagęszczeniu 20·cm (nakład na 35cm) - krotność 1,75.</t>
  </si>
  <si>
    <t xml:space="preserve">  Podbudowy z kruszyw łamanych 0/63, warstwa dolna, po zagęszczeniu 20·cm (nakład na 35cm) - krotność 1,75.</t>
  </si>
  <si>
    <t>Analogia - Podbudowy z destruktu asfaltowego warstwa górna, po zagęszczeniu 10·cm. (materiał z poz. 1.3 za wyjątkiem destruktu dla zamawiajacego).</t>
  </si>
  <si>
    <t xml:space="preserve"> Mechaniczne frezowanie nawierzchni asfaltowej na zimno z odwiezieniem ścinki na plac składowania na odległość do 20 km, głębokość frezowania 5 cm (nakład na 10cm) - krotność 2.  (za wyjątkiem materiału z destruktu dla poboczy (poz. 7.4)).</t>
  </si>
  <si>
    <t>Podwójne powierzchniowe utrwalanie nawierzchni drogowych emulsją asfaltową, kruszywo naturalne frakcji 12-16, kruszywo w ilości 13·dm3/m2</t>
  </si>
  <si>
    <t>Analogia - Oznakowanie poziome jezdni grubowarstwowe, linie na przejściach dla pieszych malowane ręcznie</t>
  </si>
  <si>
    <t>18.1</t>
  </si>
  <si>
    <t>19.</t>
  </si>
  <si>
    <t>19.1</t>
  </si>
  <si>
    <t>20.</t>
  </si>
  <si>
    <t>20.1</t>
  </si>
  <si>
    <t>Plac:</t>
  </si>
  <si>
    <t>21.1</t>
  </si>
  <si>
    <t>21.2</t>
  </si>
  <si>
    <t>21.3</t>
  </si>
  <si>
    <t>21.4</t>
  </si>
  <si>
    <t>21.5</t>
  </si>
  <si>
    <t>21.6</t>
  </si>
  <si>
    <t>21.7</t>
  </si>
  <si>
    <t>21.8</t>
  </si>
  <si>
    <t>21.9</t>
  </si>
  <si>
    <t>21.10</t>
  </si>
  <si>
    <t>21.11</t>
  </si>
  <si>
    <t>22.</t>
  </si>
  <si>
    <t>22.1</t>
  </si>
  <si>
    <t>22.2</t>
  </si>
  <si>
    <t>22.3</t>
  </si>
  <si>
    <t>22.4</t>
  </si>
  <si>
    <t>22.5</t>
  </si>
  <si>
    <t>22.6</t>
  </si>
  <si>
    <t>22.7</t>
  </si>
  <si>
    <t>22.8</t>
  </si>
  <si>
    <t>23.1</t>
  </si>
  <si>
    <t>23.</t>
  </si>
  <si>
    <t>23.2</t>
  </si>
  <si>
    <t>23.3</t>
  </si>
  <si>
    <t>Podsumowanie elementu 18 razem:</t>
  </si>
  <si>
    <t>Podsumowanie elementu 19 razem:</t>
  </si>
  <si>
    <t>Podsumowanie elementu 20 razem:</t>
  </si>
  <si>
    <t>Podsumowanie elementu 21 razem:</t>
  </si>
  <si>
    <t>Podsumowanie elementu 22 razem:</t>
  </si>
  <si>
    <t>Podsumowanie elementu 23 razem:</t>
  </si>
  <si>
    <t>ROBOTY DROGOWE Z ELEMENTAMI ODWODNIENIA</t>
  </si>
  <si>
    <t>18.</t>
  </si>
  <si>
    <t>18.2</t>
  </si>
  <si>
    <t>18.3</t>
  </si>
  <si>
    <t>18.4</t>
  </si>
  <si>
    <t>18.5</t>
  </si>
  <si>
    <t>18.6</t>
  </si>
  <si>
    <t>18.7</t>
  </si>
  <si>
    <t>18.8</t>
  </si>
  <si>
    <t>18.9</t>
  </si>
  <si>
    <t>19.2</t>
  </si>
  <si>
    <t>21.</t>
  </si>
  <si>
    <t>21.12</t>
  </si>
  <si>
    <t>21.13</t>
  </si>
  <si>
    <t>21.14</t>
  </si>
  <si>
    <t>21.15</t>
  </si>
  <si>
    <t>21.16</t>
  </si>
  <si>
    <t>21.17</t>
  </si>
  <si>
    <t>21.18</t>
  </si>
  <si>
    <t>21.19</t>
  </si>
  <si>
    <t>21.20</t>
  </si>
  <si>
    <t>21.21</t>
  </si>
  <si>
    <t>21.22</t>
  </si>
  <si>
    <t>22.9</t>
  </si>
  <si>
    <t>23.4</t>
  </si>
  <si>
    <t>23.5</t>
  </si>
  <si>
    <t>23.6</t>
  </si>
  <si>
    <t>23.7</t>
  </si>
  <si>
    <t>23.8</t>
  </si>
  <si>
    <t>23.9</t>
  </si>
  <si>
    <t>23.10</t>
  </si>
  <si>
    <t>23.11</t>
  </si>
  <si>
    <t>23.12</t>
  </si>
  <si>
    <t>23.13</t>
  </si>
  <si>
    <t>23.14</t>
  </si>
  <si>
    <t>23.15</t>
  </si>
  <si>
    <t>KOSZTY NIEKWALIFIKOWANE - elementy poza pasem drogowym</t>
  </si>
  <si>
    <t>3.3</t>
  </si>
  <si>
    <t>3.4</t>
  </si>
  <si>
    <t>3.5</t>
  </si>
  <si>
    <t>3.6</t>
  </si>
  <si>
    <t>3.7</t>
  </si>
  <si>
    <r>
      <t>Roboty ziemne koparkami podsiębiernymi z transportem urobku samochodami samowyładowczymi do 1·km, koparka 0,15·m3, grun</t>
    </r>
    <r>
      <rPr>
        <sz val="11"/>
        <rFont val="Calibri"/>
        <family val="2"/>
        <charset val="238"/>
        <scheme val="minor"/>
      </rPr>
      <t>t kategorii III</t>
    </r>
    <r>
      <rPr>
        <sz val="11"/>
        <color indexed="8"/>
        <rFont val="Calibri"/>
        <family val="2"/>
        <charset val="238"/>
        <scheme val="minor"/>
      </rPr>
      <t xml:space="preserve"> -  dowóz kruszywa - obsypanie rurociagu kruszywem łamanym 0/63</t>
    </r>
  </si>
  <si>
    <t>VAT:</t>
  </si>
  <si>
    <t>Razem podsumowanie wszyskich elementów od 1 do 23</t>
  </si>
  <si>
    <t xml:space="preserve">Razem podsumowanie wszyskich elementów od 1 do 6 </t>
  </si>
  <si>
    <t>RAZEM: "Rozbudowa drogi powiatowej 2621 S - ul. Długiej w Hażlachu na odcinku od lasu Brzezie w kierunku centrum Hażlacha (do istniejącegochodnika)" - NETTO (koszty kwalifikowane + koszty niekwalifikowane).</t>
  </si>
  <si>
    <t>RAZEM: "Rozbudowa drogi powiatowej 2621 S - ul. Długiej w Hażlachu na odcinku od lasu Brzezie w kierunku centrum Hażlacha (do istniejącegochodnika)" - BRUTTO (koszty kwalifikowane + koszty niekwalifikowane).</t>
  </si>
  <si>
    <t>7 = 5 x 6</t>
  </si>
  <si>
    <t>słownie złotych: …………………………………………………………………………………………………………………………………………………………………</t>
  </si>
  <si>
    <t>miejscowość / data / podpis oferenta</t>
  </si>
  <si>
    <t xml:space="preserve">UWAGA: Wartość jednostkowa (kolumna nr 6) winna zawierać wszystkie koszty niezbędne dla wykonania poszczególnych pozycji przedmiarowych (kolumna nr 3) </t>
  </si>
  <si>
    <t>KOSZTORYS OFERTOWY - MODYFIKACJA</t>
  </si>
  <si>
    <t>Nakłady uzupełniające do tablic 0201-0213 za każde dalsze rozpoczęte 0,5·km odległości transportu, ponad 1·km samochodami samowyładowczymi, po drogach utwardzonych, grunt kategorii III-IV, samochód do 5·t (nakład na 9km) - kruszywo łamane 0/63, krotność - 18</t>
  </si>
  <si>
    <t>Podbudowy z gruntu stabilizowanego, cementem 25·kg/m2, warstwa po zagęszczeniu 30·cm, z gruntofrezarką- analogia- warrstwa ulepszonego podłoża - betonu popiołowego Rm&gt; 2,5  MPa (nakład na 25cm) - krotność 0,833.</t>
  </si>
  <si>
    <t xml:space="preserve">TABELA ELEMENTÓW SCALONYCH </t>
  </si>
  <si>
    <t>Asortyment robót budowlanych</t>
  </si>
  <si>
    <t>Ogółem wartość brutto</t>
  </si>
  <si>
    <t>I.                                                                                    (poz. Ko. 1.1 - poz. 17.5)</t>
  </si>
  <si>
    <t>II.                                                                                    (poz. Ko. 18.1 - poz. 20.1)</t>
  </si>
  <si>
    <t>III.                                                                                    (poz. Ko. 21.1 - poz. 21.22)</t>
  </si>
  <si>
    <t>IV.                                                                                    (poz. Ko. 22.1 - poz. 23.15)</t>
  </si>
  <si>
    <t xml:space="preserve">Razem podsumowanie wszyskich elementów od I do IV   </t>
  </si>
  <si>
    <t>V.                                                                                    (poz. Ko. 1.1 - poz. 6.3)</t>
  </si>
  <si>
    <t xml:space="preserve">Razem podsumowanie elementu V   </t>
  </si>
  <si>
    <t>Ogółem podsumowanie wszystkich elemetów od I do 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</si>
</sst>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charset val="238"/>
      <scheme val="minor"/>
    </font>
    <font>
      <sz val="8"/>
      <color indexed="8"/>
      <name val="Tahoma"/>
      <family val="2"/>
      <charset val="238"/>
    </font>
    <font>
      <b/>
      <sz val="11"/>
      <color theme="1"/>
      <name val="Calibri"/>
      <family val="2"/>
      <charset val="238"/>
      <scheme val="minor"/>
    </font>
    <font>
      <sz val="9"/>
      <color theme="1"/>
      <name val="Calibri"/>
      <family val="2"/>
      <scheme val="minor"/>
    </font>
    <font>
      <b/>
      <sz val="11"/>
      <color theme="1"/>
      <name val="Calibri"/>
      <family val="2"/>
      <scheme val="minor"/>
    </font>
    <font>
      <b/>
      <sz val="11"/>
      <color indexed="8"/>
      <name val="Tahoma"/>
      <family val="2"/>
      <charset val="238"/>
    </font>
    <font>
      <vertAlign val="superscript"/>
      <sz val="11"/>
      <color theme="1"/>
      <name val="Calibri"/>
      <family val="2"/>
      <charset val="238"/>
      <scheme val="minor"/>
    </font>
    <font>
      <sz val="9"/>
      <color indexed="8"/>
      <name val="Calibri"/>
      <family val="2"/>
      <charset val="238"/>
      <scheme val="minor"/>
    </font>
    <font>
      <sz val="11"/>
      <color indexed="8"/>
      <name val="Calibri"/>
      <family val="2"/>
      <charset val="238"/>
      <scheme val="minor"/>
    </font>
    <font>
      <sz val="11"/>
      <name val="Calibri"/>
      <family val="2"/>
      <charset val="238"/>
      <scheme val="minor"/>
    </font>
    <font>
      <i/>
      <sz val="11"/>
      <color theme="1"/>
      <name val="Calibri"/>
      <family val="2"/>
      <charset val="238"/>
      <scheme val="minor"/>
    </font>
  </fonts>
  <fills count="11">
    <fill>
      <patternFill patternType="none"/>
    </fill>
    <fill>
      <patternFill patternType="gray125"/>
    </fill>
    <fill>
      <patternFill patternType="solid">
        <fgColor theme="3" tint="0.79998168889431442"/>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64">
    <xf numFmtId="0" fontId="0" fillId="0" borderId="0" xfId="0"/>
    <xf numFmtId="49"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vertical="center"/>
    </xf>
    <xf numFmtId="49" fontId="3" fillId="0" borderId="0" xfId="0" applyNumberFormat="1" applyFont="1" applyBorder="1" applyAlignment="1"/>
    <xf numFmtId="2" fontId="0" fillId="0" borderId="1" xfId="0" applyNumberFormat="1" applyFont="1" applyBorder="1" applyAlignment="1">
      <alignment horizontal="center" vertical="center"/>
    </xf>
    <xf numFmtId="2"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center" vertical="justify"/>
    </xf>
    <xf numFmtId="0" fontId="0" fillId="0" borderId="1" xfId="0" applyBorder="1" applyAlignment="1">
      <alignment horizontal="center" vertical="justify"/>
    </xf>
    <xf numFmtId="0" fontId="1" fillId="0" borderId="1" xfId="0" applyFont="1" applyBorder="1" applyAlignment="1">
      <alignment horizontal="center" vertical="center"/>
    </xf>
    <xf numFmtId="0" fontId="1" fillId="0" borderId="1" xfId="0" applyFont="1" applyBorder="1" applyAlignment="1">
      <alignment horizontal="center" vertical="justify"/>
    </xf>
    <xf numFmtId="0" fontId="0" fillId="0" borderId="1" xfId="0" applyNumberFormat="1" applyBorder="1" applyAlignment="1">
      <alignment horizontal="center" vertical="center"/>
    </xf>
    <xf numFmtId="0" fontId="3" fillId="3" borderId="1" xfId="0" applyFont="1" applyFill="1" applyBorder="1" applyAlignment="1">
      <alignment horizontal="center" vertical="justify"/>
    </xf>
    <xf numFmtId="0" fontId="0" fillId="0" borderId="1" xfId="0" applyBorder="1"/>
    <xf numFmtId="2" fontId="0" fillId="0" borderId="1" xfId="0" applyNumberFormat="1" applyBorder="1"/>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4" xfId="0" applyFont="1" applyBorder="1" applyAlignment="1">
      <alignment horizontal="center" vertical="top" wrapText="1"/>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3" borderId="1"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5" fillId="2" borderId="14" xfId="0" applyFont="1" applyFill="1" applyBorder="1" applyAlignment="1">
      <alignment horizontal="center" vertical="center"/>
    </xf>
    <xf numFmtId="49" fontId="3" fillId="0" borderId="14" xfId="0" applyNumberFormat="1" applyFont="1" applyBorder="1" applyAlignment="1">
      <alignment horizontal="center" vertical="center"/>
    </xf>
    <xf numFmtId="2" fontId="0" fillId="0" borderId="15" xfId="0" applyNumberFormat="1" applyFont="1" applyBorder="1" applyAlignment="1">
      <alignment horizontal="center" vertical="center"/>
    </xf>
    <xf numFmtId="2" fontId="0" fillId="4" borderId="15" xfId="0" applyNumberFormat="1" applyFont="1" applyFill="1" applyBorder="1" applyAlignment="1">
      <alignment horizontal="center" vertical="center"/>
    </xf>
    <xf numFmtId="49" fontId="3" fillId="2" borderId="14" xfId="0" applyNumberFormat="1" applyFont="1" applyFill="1" applyBorder="1" applyAlignment="1">
      <alignment horizontal="center" vertical="center"/>
    </xf>
    <xf numFmtId="2" fontId="0" fillId="4" borderId="15" xfId="0" applyNumberFormat="1" applyFill="1" applyBorder="1" applyAlignment="1">
      <alignment horizontal="center" vertical="center"/>
    </xf>
    <xf numFmtId="0" fontId="3" fillId="2" borderId="14" xfId="0" applyFont="1" applyFill="1" applyBorder="1" applyAlignment="1">
      <alignment horizontal="center" vertical="center"/>
    </xf>
    <xf numFmtId="2" fontId="0" fillId="0" borderId="15" xfId="0" applyNumberFormat="1" applyBorder="1" applyAlignment="1">
      <alignment horizontal="center" vertical="center"/>
    </xf>
    <xf numFmtId="2" fontId="0" fillId="4" borderId="15" xfId="0" applyNumberFormat="1" applyFill="1" applyBorder="1" applyAlignment="1">
      <alignment horizontal="center"/>
    </xf>
    <xf numFmtId="49" fontId="3" fillId="0" borderId="14" xfId="0" applyNumberFormat="1" applyFont="1" applyFill="1" applyBorder="1" applyAlignment="1">
      <alignment horizontal="center" vertical="center"/>
    </xf>
    <xf numFmtId="2" fontId="3" fillId="4" borderId="15" xfId="0" applyNumberFormat="1" applyFont="1" applyFill="1" applyBorder="1" applyAlignment="1">
      <alignment horizontal="center" vertical="center"/>
    </xf>
    <xf numFmtId="2" fontId="3" fillId="7" borderId="15" xfId="0" applyNumberFormat="1" applyFont="1" applyFill="1" applyBorder="1" applyAlignment="1">
      <alignment horizontal="center" vertical="center"/>
    </xf>
    <xf numFmtId="0" fontId="3" fillId="2" borderId="17" xfId="0" applyFont="1" applyFill="1" applyBorder="1" applyAlignment="1">
      <alignment horizontal="left" vertical="center"/>
    </xf>
    <xf numFmtId="2" fontId="3" fillId="8" borderId="15" xfId="0" applyNumberFormat="1" applyFont="1" applyFill="1" applyBorder="1" applyAlignment="1">
      <alignment horizontal="center" vertical="center"/>
    </xf>
    <xf numFmtId="0" fontId="3" fillId="9" borderId="15" xfId="0" applyFont="1" applyFill="1" applyBorder="1" applyAlignment="1">
      <alignment horizontal="center" vertical="center"/>
    </xf>
    <xf numFmtId="2" fontId="3" fillId="8" borderId="20" xfId="0" applyNumberFormat="1" applyFont="1" applyFill="1" applyBorder="1" applyAlignment="1">
      <alignment horizontal="center" vertical="center"/>
    </xf>
    <xf numFmtId="49" fontId="3" fillId="10" borderId="14" xfId="0" applyNumberFormat="1" applyFont="1" applyFill="1" applyBorder="1" applyAlignment="1">
      <alignment horizontal="center" vertical="center"/>
    </xf>
    <xf numFmtId="0" fontId="0" fillId="10" borderId="1" xfId="0" applyFont="1" applyFill="1" applyBorder="1" applyAlignment="1">
      <alignment horizontal="center" vertical="justify"/>
    </xf>
    <xf numFmtId="0" fontId="0" fillId="10" borderId="1" xfId="0" applyFont="1" applyFill="1" applyBorder="1" applyAlignment="1">
      <alignment horizontal="center" vertical="center"/>
    </xf>
    <xf numFmtId="2" fontId="0" fillId="10" borderId="1" xfId="0" applyNumberFormat="1" applyFill="1" applyBorder="1" applyAlignment="1">
      <alignment horizontal="center" vertical="center"/>
    </xf>
    <xf numFmtId="2" fontId="0" fillId="10" borderId="15" xfId="0" applyNumberFormat="1" applyFill="1" applyBorder="1" applyAlignment="1">
      <alignment horizontal="center" vertical="center"/>
    </xf>
    <xf numFmtId="0" fontId="0" fillId="10" borderId="0" xfId="0" applyFill="1"/>
    <xf numFmtId="0" fontId="0" fillId="10" borderId="1" xfId="0" applyFill="1" applyBorder="1" applyAlignment="1">
      <alignment horizontal="center" vertical="center"/>
    </xf>
    <xf numFmtId="0" fontId="0" fillId="0" borderId="0" xfId="0" applyAlignment="1">
      <alignment horizontal="left" vertical="justify"/>
    </xf>
    <xf numFmtId="0" fontId="11" fillId="0" borderId="1" xfId="0" applyFont="1" applyBorder="1" applyAlignment="1">
      <alignment horizontal="center"/>
    </xf>
    <xf numFmtId="0" fontId="11" fillId="0" borderId="1" xfId="0" applyFont="1" applyBorder="1" applyAlignment="1">
      <alignment horizontal="left"/>
    </xf>
    <xf numFmtId="0" fontId="3" fillId="6" borderId="16"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17" xfId="0" applyFont="1" applyFill="1" applyBorder="1" applyAlignment="1">
      <alignment horizontal="center" vertical="center"/>
    </xf>
    <xf numFmtId="49" fontId="3" fillId="6" borderId="16" xfId="0" applyNumberFormat="1" applyFont="1" applyFill="1" applyBorder="1" applyAlignment="1">
      <alignment horizontal="center" vertical="center"/>
    </xf>
    <xf numFmtId="49" fontId="3" fillId="6" borderId="3" xfId="0" applyNumberFormat="1" applyFont="1" applyFill="1" applyBorder="1" applyAlignment="1">
      <alignment horizontal="center" vertical="center"/>
    </xf>
    <xf numFmtId="49" fontId="3" fillId="6" borderId="17" xfId="0" applyNumberFormat="1" applyFont="1" applyFill="1" applyBorder="1" applyAlignment="1">
      <alignment horizontal="center" vertical="center"/>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4" xfId="0" applyFont="1" applyBorder="1" applyAlignment="1">
      <alignment horizontal="center" vertical="top" wrapText="1"/>
    </xf>
    <xf numFmtId="49" fontId="3" fillId="4" borderId="14" xfId="0" applyNumberFormat="1" applyFont="1" applyFill="1" applyBorder="1" applyAlignment="1">
      <alignment horizontal="right" vertical="center"/>
    </xf>
    <xf numFmtId="49" fontId="3" fillId="4" borderId="1" xfId="0" applyNumberFormat="1" applyFont="1" applyFill="1" applyBorder="1" applyAlignment="1">
      <alignment horizontal="righ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17" xfId="0" applyFont="1" applyFill="1" applyBorder="1" applyAlignment="1">
      <alignment horizontal="left" vertical="center"/>
    </xf>
    <xf numFmtId="49" fontId="3" fillId="4" borderId="16" xfId="0" applyNumberFormat="1" applyFont="1" applyFill="1" applyBorder="1" applyAlignment="1">
      <alignment horizontal="right" vertical="center"/>
    </xf>
    <xf numFmtId="49" fontId="3" fillId="4" borderId="3" xfId="0" applyNumberFormat="1" applyFont="1" applyFill="1" applyBorder="1" applyAlignment="1">
      <alignment horizontal="right" vertical="center"/>
    </xf>
    <xf numFmtId="49" fontId="3" fillId="4" borderId="4" xfId="0" applyNumberFormat="1" applyFont="1" applyFill="1" applyBorder="1" applyAlignment="1">
      <alignment horizontal="right" vertical="center"/>
    </xf>
    <xf numFmtId="0" fontId="0" fillId="0" borderId="2" xfId="0" applyBorder="1" applyAlignment="1">
      <alignment horizontal="center" vertical="justify"/>
    </xf>
    <xf numFmtId="0" fontId="0" fillId="0" borderId="3" xfId="0" applyBorder="1" applyAlignment="1">
      <alignment horizontal="center" vertical="justify"/>
    </xf>
    <xf numFmtId="0" fontId="0" fillId="0" borderId="4" xfId="0" applyBorder="1" applyAlignment="1">
      <alignment horizontal="center" vertical="justify"/>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3" fillId="2" borderId="11" xfId="0" applyFont="1" applyFill="1" applyBorder="1" applyAlignment="1">
      <alignment horizontal="center" vertical="justify"/>
    </xf>
    <xf numFmtId="0" fontId="3" fillId="2" borderId="12" xfId="0" applyFont="1" applyFill="1" applyBorder="1" applyAlignment="1">
      <alignment horizontal="center" vertical="justify"/>
    </xf>
    <xf numFmtId="0" fontId="3" fillId="2" borderId="13" xfId="0" applyFont="1" applyFill="1" applyBorder="1" applyAlignment="1">
      <alignment horizontal="center" vertical="justify"/>
    </xf>
    <xf numFmtId="0" fontId="3" fillId="5" borderId="21" xfId="0" applyFont="1" applyFill="1" applyBorder="1" applyAlignment="1">
      <alignment horizontal="center" vertical="center"/>
    </xf>
    <xf numFmtId="0" fontId="3" fillId="3" borderId="1"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17" xfId="0" applyFont="1" applyFill="1" applyBorder="1" applyAlignment="1">
      <alignment horizontal="center" vertical="center"/>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8"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49" fontId="3" fillId="4" borderId="16" xfId="0" applyNumberFormat="1" applyFont="1" applyFill="1" applyBorder="1" applyAlignment="1">
      <alignment horizontal="right"/>
    </xf>
    <xf numFmtId="49" fontId="3" fillId="4" borderId="3" xfId="0" applyNumberFormat="1" applyFont="1" applyFill="1" applyBorder="1" applyAlignment="1">
      <alignment horizontal="right"/>
    </xf>
    <xf numFmtId="49" fontId="3" fillId="4" borderId="4" xfId="0" applyNumberFormat="1" applyFont="1" applyFill="1" applyBorder="1" applyAlignment="1">
      <alignment horizontal="right"/>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4" fillId="0" borderId="2" xfId="0" applyFont="1" applyBorder="1" applyAlignment="1">
      <alignment horizontal="center" vertical="justify"/>
    </xf>
    <xf numFmtId="0" fontId="4" fillId="0" borderId="3" xfId="0" applyFont="1" applyBorder="1" applyAlignment="1">
      <alignment horizontal="center" vertical="justify"/>
    </xf>
    <xf numFmtId="0" fontId="4" fillId="0" borderId="4" xfId="0" applyFont="1" applyBorder="1" applyAlignment="1">
      <alignment horizontal="center" vertical="justify"/>
    </xf>
    <xf numFmtId="0" fontId="4" fillId="0" borderId="1" xfId="0" applyFont="1" applyBorder="1" applyAlignment="1">
      <alignment horizontal="center" vertical="justify"/>
    </xf>
    <xf numFmtId="0" fontId="3" fillId="2" borderId="1" xfId="0" applyFont="1" applyFill="1" applyBorder="1" applyAlignment="1">
      <alignment horizontal="left" vertical="center"/>
    </xf>
    <xf numFmtId="0" fontId="3" fillId="2" borderId="15" xfId="0" applyFont="1" applyFill="1" applyBorder="1" applyAlignment="1">
      <alignment horizontal="left" vertical="center"/>
    </xf>
    <xf numFmtId="0" fontId="0" fillId="10" borderId="2" xfId="0" applyFill="1" applyBorder="1" applyAlignment="1">
      <alignment horizontal="center" vertical="justify"/>
    </xf>
    <xf numFmtId="0" fontId="0" fillId="10" borderId="3" xfId="0" applyFill="1" applyBorder="1" applyAlignment="1">
      <alignment horizontal="center" vertical="justify"/>
    </xf>
    <xf numFmtId="0" fontId="0" fillId="10" borderId="4" xfId="0" applyFill="1" applyBorder="1" applyAlignment="1">
      <alignment horizontal="center" vertical="justify"/>
    </xf>
    <xf numFmtId="0" fontId="3" fillId="2" borderId="2" xfId="0" applyFont="1" applyFill="1" applyBorder="1" applyAlignment="1">
      <alignment horizontal="left"/>
    </xf>
    <xf numFmtId="0" fontId="3" fillId="2" borderId="3" xfId="0" applyFont="1" applyFill="1" applyBorder="1" applyAlignment="1">
      <alignment horizontal="left"/>
    </xf>
    <xf numFmtId="0" fontId="3" fillId="2" borderId="17" xfId="0" applyFont="1" applyFill="1" applyBorder="1" applyAlignment="1">
      <alignment horizontal="left"/>
    </xf>
    <xf numFmtId="0" fontId="3" fillId="2" borderId="1" xfId="0" applyFont="1" applyFill="1" applyBorder="1" applyAlignment="1">
      <alignment horizontal="left"/>
    </xf>
    <xf numFmtId="0" fontId="3" fillId="2" borderId="15" xfId="0" applyFont="1" applyFill="1" applyBorder="1" applyAlignment="1">
      <alignment horizontal="left"/>
    </xf>
    <xf numFmtId="0" fontId="9" fillId="10" borderId="2" xfId="0" applyFont="1" applyFill="1" applyBorder="1" applyAlignment="1">
      <alignment horizontal="center" vertical="top" wrapText="1"/>
    </xf>
    <xf numFmtId="0" fontId="9" fillId="10" borderId="3" xfId="0" applyFont="1" applyFill="1" applyBorder="1" applyAlignment="1">
      <alignment horizontal="center" vertical="top" wrapText="1"/>
    </xf>
    <xf numFmtId="0" fontId="9" fillId="10" borderId="4" xfId="0" applyFont="1" applyFill="1" applyBorder="1" applyAlignment="1">
      <alignment horizontal="center" vertical="top" wrapText="1"/>
    </xf>
    <xf numFmtId="0" fontId="3" fillId="7" borderId="14" xfId="0" applyFont="1" applyFill="1" applyBorder="1" applyAlignment="1">
      <alignment horizontal="right" vertical="center"/>
    </xf>
    <xf numFmtId="0" fontId="3" fillId="7" borderId="1" xfId="0" applyFont="1" applyFill="1" applyBorder="1" applyAlignment="1">
      <alignment horizontal="right"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9" borderId="14" xfId="0" applyFont="1" applyFill="1" applyBorder="1" applyAlignment="1">
      <alignment horizontal="right" vertical="center"/>
    </xf>
    <xf numFmtId="0" fontId="3" fillId="9" borderId="1" xfId="0" applyFont="1" applyFill="1" applyBorder="1" applyAlignment="1">
      <alignment horizontal="right" vertical="center"/>
    </xf>
    <xf numFmtId="0" fontId="3" fillId="8" borderId="18" xfId="0" applyFont="1" applyFill="1" applyBorder="1" applyAlignment="1">
      <alignment horizontal="center" vertical="justify"/>
    </xf>
    <xf numFmtId="0" fontId="3" fillId="8" borderId="19" xfId="0" applyFont="1" applyFill="1" applyBorder="1" applyAlignment="1">
      <alignment horizontal="center" vertical="justify"/>
    </xf>
    <xf numFmtId="0" fontId="3" fillId="8" borderId="14" xfId="0" applyFont="1" applyFill="1" applyBorder="1" applyAlignment="1">
      <alignment horizontal="center" vertical="justify"/>
    </xf>
    <xf numFmtId="0" fontId="3" fillId="8" borderId="1" xfId="0" applyFont="1" applyFill="1" applyBorder="1" applyAlignment="1">
      <alignment horizontal="center" vertical="justify"/>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13" xfId="0" applyFont="1" applyFill="1" applyBorder="1" applyAlignment="1">
      <alignment horizontal="center" vertical="center"/>
    </xf>
    <xf numFmtId="0" fontId="3" fillId="2" borderId="14" xfId="0" applyFont="1" applyFill="1" applyBorder="1" applyAlignment="1">
      <alignment horizontal="center" vertical="justify"/>
    </xf>
    <xf numFmtId="0" fontId="3" fillId="2" borderId="1" xfId="0" applyFont="1" applyFill="1" applyBorder="1" applyAlignment="1">
      <alignment horizontal="center" vertical="justify"/>
    </xf>
    <xf numFmtId="0" fontId="3" fillId="2" borderId="15" xfId="0" applyFont="1" applyFill="1" applyBorder="1" applyAlignment="1">
      <alignment horizontal="center" vertical="justify"/>
    </xf>
    <xf numFmtId="0" fontId="3" fillId="2" borderId="16"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7" xfId="0" applyFont="1" applyFill="1" applyBorder="1" applyAlignment="1">
      <alignment horizontal="center" vertical="center"/>
    </xf>
    <xf numFmtId="0" fontId="3" fillId="6" borderId="14" xfId="0" applyFont="1" applyFill="1" applyBorder="1" applyAlignment="1">
      <alignment horizontal="left" vertical="justify"/>
    </xf>
    <xf numFmtId="0" fontId="3" fillId="6" borderId="1" xfId="0" applyFont="1" applyFill="1" applyBorder="1" applyAlignment="1">
      <alignment horizontal="left" vertical="justify"/>
    </xf>
    <xf numFmtId="4" fontId="3" fillId="6" borderId="1" xfId="0" applyNumberFormat="1" applyFont="1" applyFill="1" applyBorder="1" applyAlignment="1">
      <alignment horizontal="center" vertical="center"/>
    </xf>
    <xf numFmtId="4" fontId="3" fillId="6" borderId="15" xfId="0" applyNumberFormat="1" applyFont="1" applyFill="1" applyBorder="1" applyAlignment="1">
      <alignment horizontal="center" vertical="center"/>
    </xf>
    <xf numFmtId="0" fontId="3" fillId="7" borderId="16" xfId="0" applyFont="1" applyFill="1" applyBorder="1" applyAlignment="1">
      <alignment horizontal="right" vertical="center"/>
    </xf>
    <xf numFmtId="0" fontId="3" fillId="7" borderId="3" xfId="0" applyFont="1" applyFill="1" applyBorder="1" applyAlignment="1">
      <alignment horizontal="right" vertical="center"/>
    </xf>
    <xf numFmtId="0" fontId="3" fillId="7" borderId="4" xfId="0" applyFont="1" applyFill="1" applyBorder="1" applyAlignment="1">
      <alignment horizontal="right" vertical="center"/>
    </xf>
    <xf numFmtId="4" fontId="3" fillId="7" borderId="1" xfId="0" applyNumberFormat="1" applyFont="1" applyFill="1" applyBorder="1" applyAlignment="1">
      <alignment horizontal="center" vertical="center"/>
    </xf>
    <xf numFmtId="4" fontId="3" fillId="7" borderId="15"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2" fontId="3" fillId="6" borderId="15" xfId="0" applyNumberFormat="1" applyFont="1" applyFill="1" applyBorder="1" applyAlignment="1">
      <alignment horizontal="center" vertical="center"/>
    </xf>
    <xf numFmtId="4" fontId="3" fillId="7" borderId="2" xfId="0" applyNumberFormat="1" applyFont="1" applyFill="1" applyBorder="1" applyAlignment="1">
      <alignment horizontal="center" vertical="center"/>
    </xf>
    <xf numFmtId="4" fontId="3" fillId="7" borderId="3" xfId="0" applyNumberFormat="1" applyFont="1" applyFill="1" applyBorder="1" applyAlignment="1">
      <alignment horizontal="center" vertical="center"/>
    </xf>
    <xf numFmtId="4" fontId="3" fillId="7" borderId="17" xfId="0" applyNumberFormat="1" applyFont="1" applyFill="1" applyBorder="1" applyAlignment="1">
      <alignment horizontal="center" vertical="center"/>
    </xf>
    <xf numFmtId="0" fontId="3" fillId="8" borderId="14" xfId="0" applyFont="1" applyFill="1" applyBorder="1" applyAlignment="1">
      <alignment horizontal="left" vertical="justify"/>
    </xf>
    <xf numFmtId="0" fontId="3" fillId="8" borderId="1" xfId="0" applyFont="1" applyFill="1" applyBorder="1" applyAlignment="1">
      <alignment horizontal="left" vertical="justify"/>
    </xf>
    <xf numFmtId="4" fontId="3" fillId="8" borderId="1" xfId="0" applyNumberFormat="1" applyFont="1" applyFill="1" applyBorder="1" applyAlignment="1">
      <alignment horizontal="center" vertical="center"/>
    </xf>
    <xf numFmtId="4" fontId="3" fillId="8" borderId="15" xfId="0" applyNumberFormat="1" applyFont="1" applyFill="1" applyBorder="1" applyAlignment="1">
      <alignment horizontal="center" vertical="center"/>
    </xf>
    <xf numFmtId="0" fontId="3" fillId="9" borderId="16" xfId="0" applyFont="1" applyFill="1" applyBorder="1" applyAlignment="1">
      <alignment horizontal="left" vertical="center"/>
    </xf>
    <xf numFmtId="0" fontId="3" fillId="9" borderId="3" xfId="0" applyFont="1" applyFill="1" applyBorder="1" applyAlignment="1">
      <alignment horizontal="left" vertical="center"/>
    </xf>
    <xf numFmtId="0" fontId="3" fillId="9" borderId="4" xfId="0" applyFont="1" applyFill="1" applyBorder="1" applyAlignment="1">
      <alignment horizontal="left" vertical="center"/>
    </xf>
    <xf numFmtId="4" fontId="3" fillId="9" borderId="1" xfId="0" applyNumberFormat="1" applyFont="1" applyFill="1" applyBorder="1" applyAlignment="1">
      <alignment horizontal="center" vertical="center"/>
    </xf>
    <xf numFmtId="4" fontId="3" fillId="9" borderId="15" xfId="0" applyNumberFormat="1" applyFont="1" applyFill="1" applyBorder="1" applyAlignment="1">
      <alignment horizontal="center" vertical="center"/>
    </xf>
    <xf numFmtId="0" fontId="3" fillId="8" borderId="18" xfId="0" applyFont="1" applyFill="1" applyBorder="1" applyAlignment="1">
      <alignment horizontal="left" vertical="justify"/>
    </xf>
    <xf numFmtId="0" fontId="3" fillId="8" borderId="19" xfId="0" applyFont="1" applyFill="1" applyBorder="1" applyAlignment="1">
      <alignment horizontal="left" vertical="justify"/>
    </xf>
    <xf numFmtId="4" fontId="3" fillId="8" borderId="19" xfId="0" applyNumberFormat="1" applyFont="1" applyFill="1" applyBorder="1" applyAlignment="1">
      <alignment horizontal="center" vertical="center"/>
    </xf>
    <xf numFmtId="4" fontId="3" fillId="8" borderId="20" xfId="0" applyNumberFormat="1" applyFont="1" applyFill="1" applyBorder="1" applyAlignment="1">
      <alignment horizontal="center" vertical="center"/>
    </xf>
    <xf numFmtId="0" fontId="11" fillId="0" borderId="22" xfId="0" applyFont="1" applyBorder="1" applyAlignment="1">
      <alignment horizontal="center"/>
    </xf>
  </cellXfs>
  <cellStyles count="1">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05"/>
  <sheetViews>
    <sheetView tabSelected="1" view="pageBreakPreview" topLeftCell="A295" zoomScale="75" zoomScaleNormal="75" zoomScaleSheetLayoutView="75" workbookViewId="0">
      <selection activeCell="U307" sqref="U307"/>
    </sheetView>
  </sheetViews>
  <sheetFormatPr defaultRowHeight="15" x14ac:dyDescent="0.25"/>
  <cols>
    <col min="1" max="1" width="8" customWidth="1"/>
    <col min="2" max="2" width="11.7109375" customWidth="1"/>
    <col min="5" max="5" width="6.7109375" customWidth="1"/>
    <col min="6" max="6" width="9.7109375" customWidth="1"/>
    <col min="7" max="7" width="10.140625" customWidth="1"/>
    <col min="8" max="8" width="11.7109375" customWidth="1"/>
    <col min="9" max="9" width="13.42578125" customWidth="1"/>
    <col min="10" max="10" width="13.7109375" customWidth="1"/>
  </cols>
  <sheetData>
    <row r="1" spans="1:10" ht="15.75" thickBot="1" x14ac:dyDescent="0.3">
      <c r="A1" s="76" t="s">
        <v>555</v>
      </c>
      <c r="B1" s="76"/>
      <c r="C1" s="76"/>
      <c r="D1" s="76"/>
      <c r="E1" s="76"/>
      <c r="F1" s="76"/>
      <c r="G1" s="76"/>
      <c r="H1" s="76"/>
      <c r="I1" s="76"/>
      <c r="J1" s="76"/>
    </row>
    <row r="2" spans="1:10" ht="36" customHeight="1" x14ac:dyDescent="0.25">
      <c r="A2" s="73" t="s">
        <v>0</v>
      </c>
      <c r="B2" s="74"/>
      <c r="C2" s="74"/>
      <c r="D2" s="74"/>
      <c r="E2" s="74"/>
      <c r="F2" s="74"/>
      <c r="G2" s="74"/>
      <c r="H2" s="74"/>
      <c r="I2" s="74"/>
      <c r="J2" s="75"/>
    </row>
    <row r="3" spans="1:10" ht="45" x14ac:dyDescent="0.25">
      <c r="A3" s="22" t="s">
        <v>3</v>
      </c>
      <c r="B3" s="21" t="s">
        <v>4</v>
      </c>
      <c r="C3" s="77" t="s">
        <v>5</v>
      </c>
      <c r="D3" s="77"/>
      <c r="E3" s="77"/>
      <c r="F3" s="77"/>
      <c r="G3" s="21" t="s">
        <v>7</v>
      </c>
      <c r="H3" s="21" t="s">
        <v>6</v>
      </c>
      <c r="I3" s="13" t="s">
        <v>2</v>
      </c>
      <c r="J3" s="23" t="s">
        <v>1</v>
      </c>
    </row>
    <row r="4" spans="1:10" x14ac:dyDescent="0.25">
      <c r="A4" s="22">
        <v>1</v>
      </c>
      <c r="B4" s="21">
        <v>2</v>
      </c>
      <c r="C4" s="116">
        <v>3</v>
      </c>
      <c r="D4" s="117"/>
      <c r="E4" s="117"/>
      <c r="F4" s="118"/>
      <c r="G4" s="21">
        <v>4</v>
      </c>
      <c r="H4" s="21">
        <v>5</v>
      </c>
      <c r="I4" s="13">
        <v>6</v>
      </c>
      <c r="J4" s="23" t="s">
        <v>551</v>
      </c>
    </row>
    <row r="5" spans="1:10" ht="15" customHeight="1" x14ac:dyDescent="0.25">
      <c r="A5" s="78" t="s">
        <v>8</v>
      </c>
      <c r="B5" s="79"/>
      <c r="C5" s="79"/>
      <c r="D5" s="79"/>
      <c r="E5" s="79"/>
      <c r="F5" s="79"/>
      <c r="G5" s="79"/>
      <c r="H5" s="79"/>
      <c r="I5" s="79"/>
      <c r="J5" s="80"/>
    </row>
    <row r="6" spans="1:10" ht="15" customHeight="1" x14ac:dyDescent="0.25">
      <c r="A6" s="50" t="s">
        <v>503</v>
      </c>
      <c r="B6" s="51"/>
      <c r="C6" s="51"/>
      <c r="D6" s="51"/>
      <c r="E6" s="51"/>
      <c r="F6" s="51"/>
      <c r="G6" s="51"/>
      <c r="H6" s="51"/>
      <c r="I6" s="51"/>
      <c r="J6" s="52"/>
    </row>
    <row r="7" spans="1:10" ht="15" customHeight="1" x14ac:dyDescent="0.25">
      <c r="A7" s="24" t="s">
        <v>10</v>
      </c>
      <c r="B7" s="81" t="s">
        <v>9</v>
      </c>
      <c r="C7" s="82"/>
      <c r="D7" s="82"/>
      <c r="E7" s="82"/>
      <c r="F7" s="82"/>
      <c r="G7" s="82"/>
      <c r="H7" s="82"/>
      <c r="I7" s="82"/>
      <c r="J7" s="83"/>
    </row>
    <row r="8" spans="1:10" ht="37.5" customHeight="1" x14ac:dyDescent="0.25">
      <c r="A8" s="25" t="s">
        <v>11</v>
      </c>
      <c r="B8" s="2" t="s">
        <v>12</v>
      </c>
      <c r="C8" s="70" t="s">
        <v>13</v>
      </c>
      <c r="D8" s="71"/>
      <c r="E8" s="71"/>
      <c r="F8" s="72"/>
      <c r="G8" s="2" t="s">
        <v>14</v>
      </c>
      <c r="H8" s="1">
        <v>1.1000000000000001</v>
      </c>
      <c r="I8" s="5"/>
      <c r="J8" s="26">
        <f>H8*I8</f>
        <v>0</v>
      </c>
    </row>
    <row r="9" spans="1:10" ht="45" customHeight="1" x14ac:dyDescent="0.25">
      <c r="A9" s="25" t="s">
        <v>15</v>
      </c>
      <c r="B9" s="2" t="s">
        <v>16</v>
      </c>
      <c r="C9" s="70" t="s">
        <v>19</v>
      </c>
      <c r="D9" s="71"/>
      <c r="E9" s="71"/>
      <c r="F9" s="72"/>
      <c r="G9" s="2" t="s">
        <v>17</v>
      </c>
      <c r="H9" s="2">
        <v>20</v>
      </c>
      <c r="I9" s="5"/>
      <c r="J9" s="26">
        <f>H9*I9</f>
        <v>0</v>
      </c>
    </row>
    <row r="10" spans="1:10" ht="84" customHeight="1" x14ac:dyDescent="0.25">
      <c r="A10" s="25" t="s">
        <v>18</v>
      </c>
      <c r="B10" s="2" t="s">
        <v>20</v>
      </c>
      <c r="C10" s="70" t="s">
        <v>464</v>
      </c>
      <c r="D10" s="71"/>
      <c r="E10" s="71"/>
      <c r="F10" s="72"/>
      <c r="G10" s="2" t="s">
        <v>35</v>
      </c>
      <c r="H10" s="2">
        <v>4780</v>
      </c>
      <c r="I10" s="5"/>
      <c r="J10" s="26">
        <f t="shared" ref="J10:J46" si="0">H10*I10</f>
        <v>0</v>
      </c>
    </row>
    <row r="11" spans="1:10" ht="37.5" customHeight="1" x14ac:dyDescent="0.25">
      <c r="A11" s="25" t="s">
        <v>21</v>
      </c>
      <c r="B11" s="2" t="s">
        <v>16</v>
      </c>
      <c r="C11" s="70" t="s">
        <v>22</v>
      </c>
      <c r="D11" s="71"/>
      <c r="E11" s="71"/>
      <c r="F11" s="72"/>
      <c r="G11" s="2" t="s">
        <v>35</v>
      </c>
      <c r="H11" s="2">
        <v>90</v>
      </c>
      <c r="I11" s="5"/>
      <c r="J11" s="26">
        <f t="shared" si="0"/>
        <v>0</v>
      </c>
    </row>
    <row r="12" spans="1:10" ht="37.5" customHeight="1" x14ac:dyDescent="0.25">
      <c r="A12" s="25" t="s">
        <v>23</v>
      </c>
      <c r="B12" s="2" t="s">
        <v>16</v>
      </c>
      <c r="C12" s="70" t="s">
        <v>455</v>
      </c>
      <c r="D12" s="71"/>
      <c r="E12" s="71"/>
      <c r="F12" s="72"/>
      <c r="G12" s="2" t="s">
        <v>35</v>
      </c>
      <c r="H12" s="2">
        <v>150</v>
      </c>
      <c r="I12" s="5"/>
      <c r="J12" s="26">
        <f>H12*I12</f>
        <v>0</v>
      </c>
    </row>
    <row r="13" spans="1:10" ht="40.5" customHeight="1" x14ac:dyDescent="0.25">
      <c r="A13" s="25" t="s">
        <v>24</v>
      </c>
      <c r="B13" s="2" t="s">
        <v>25</v>
      </c>
      <c r="C13" s="70" t="s">
        <v>26</v>
      </c>
      <c r="D13" s="71"/>
      <c r="E13" s="71"/>
      <c r="F13" s="72"/>
      <c r="G13" s="2" t="s">
        <v>35</v>
      </c>
      <c r="H13" s="2">
        <v>55</v>
      </c>
      <c r="I13" s="5"/>
      <c r="J13" s="26">
        <f t="shared" si="0"/>
        <v>0</v>
      </c>
    </row>
    <row r="14" spans="1:10" ht="36" customHeight="1" x14ac:dyDescent="0.25">
      <c r="A14" s="25" t="s">
        <v>27</v>
      </c>
      <c r="B14" s="2" t="s">
        <v>25</v>
      </c>
      <c r="C14" s="84" t="s">
        <v>28</v>
      </c>
      <c r="D14" s="84"/>
      <c r="E14" s="84"/>
      <c r="F14" s="84"/>
      <c r="G14" s="2" t="s">
        <v>35</v>
      </c>
      <c r="H14" s="2">
        <v>4780</v>
      </c>
      <c r="I14" s="5"/>
      <c r="J14" s="26">
        <f t="shared" si="0"/>
        <v>0</v>
      </c>
    </row>
    <row r="15" spans="1:10" ht="27" customHeight="1" x14ac:dyDescent="0.25">
      <c r="A15" s="25" t="s">
        <v>29</v>
      </c>
      <c r="B15" s="2" t="s">
        <v>30</v>
      </c>
      <c r="C15" s="70" t="s">
        <v>31</v>
      </c>
      <c r="D15" s="71"/>
      <c r="E15" s="71"/>
      <c r="F15" s="72"/>
      <c r="G15" s="2" t="s">
        <v>35</v>
      </c>
      <c r="H15" s="2">
        <v>940</v>
      </c>
      <c r="I15" s="5"/>
      <c r="J15" s="26">
        <f>H15*I15</f>
        <v>0</v>
      </c>
    </row>
    <row r="16" spans="1:10" ht="27.75" customHeight="1" x14ac:dyDescent="0.25">
      <c r="A16" s="25" t="s">
        <v>32</v>
      </c>
      <c r="B16" s="2" t="s">
        <v>16</v>
      </c>
      <c r="C16" s="70" t="s">
        <v>33</v>
      </c>
      <c r="D16" s="71"/>
      <c r="E16" s="71"/>
      <c r="F16" s="72"/>
      <c r="G16" s="2" t="s">
        <v>17</v>
      </c>
      <c r="H16" s="2">
        <v>450</v>
      </c>
      <c r="I16" s="5"/>
      <c r="J16" s="26">
        <f t="shared" si="0"/>
        <v>0</v>
      </c>
    </row>
    <row r="17" spans="1:10" ht="33.75" customHeight="1" x14ac:dyDescent="0.25">
      <c r="A17" s="25" t="s">
        <v>34</v>
      </c>
      <c r="B17" s="2" t="s">
        <v>16</v>
      </c>
      <c r="C17" s="70" t="s">
        <v>38</v>
      </c>
      <c r="D17" s="71"/>
      <c r="E17" s="71"/>
      <c r="F17" s="72"/>
      <c r="G17" s="2" t="s">
        <v>36</v>
      </c>
      <c r="H17" s="2">
        <v>16</v>
      </c>
      <c r="I17" s="5"/>
      <c r="J17" s="26">
        <f t="shared" si="0"/>
        <v>0</v>
      </c>
    </row>
    <row r="18" spans="1:10" ht="57" customHeight="1" x14ac:dyDescent="0.25">
      <c r="A18" s="25" t="s">
        <v>37</v>
      </c>
      <c r="B18" s="2" t="s">
        <v>16</v>
      </c>
      <c r="C18" s="70" t="s">
        <v>39</v>
      </c>
      <c r="D18" s="71"/>
      <c r="E18" s="71"/>
      <c r="F18" s="72"/>
      <c r="G18" s="2" t="s">
        <v>17</v>
      </c>
      <c r="H18" s="2">
        <v>30</v>
      </c>
      <c r="I18" s="5"/>
      <c r="J18" s="26">
        <f t="shared" si="0"/>
        <v>0</v>
      </c>
    </row>
    <row r="19" spans="1:10" ht="40.5" customHeight="1" x14ac:dyDescent="0.25">
      <c r="A19" s="25" t="s">
        <v>40</v>
      </c>
      <c r="B19" s="2" t="s">
        <v>16</v>
      </c>
      <c r="C19" s="88" t="s">
        <v>44</v>
      </c>
      <c r="D19" s="89"/>
      <c r="E19" s="89"/>
      <c r="F19" s="90"/>
      <c r="G19" s="2" t="s">
        <v>17</v>
      </c>
      <c r="H19" s="2">
        <v>70</v>
      </c>
      <c r="I19" s="5"/>
      <c r="J19" s="26">
        <f t="shared" si="0"/>
        <v>0</v>
      </c>
    </row>
    <row r="20" spans="1:10" ht="41.25" customHeight="1" x14ac:dyDescent="0.25">
      <c r="A20" s="25" t="s">
        <v>41</v>
      </c>
      <c r="B20" s="2" t="s">
        <v>16</v>
      </c>
      <c r="C20" s="84" t="s">
        <v>45</v>
      </c>
      <c r="D20" s="84"/>
      <c r="E20" s="84"/>
      <c r="F20" s="84"/>
      <c r="G20" s="2" t="s">
        <v>17</v>
      </c>
      <c r="H20" s="2">
        <v>10</v>
      </c>
      <c r="I20" s="5"/>
      <c r="J20" s="26">
        <f t="shared" si="0"/>
        <v>0</v>
      </c>
    </row>
    <row r="21" spans="1:10" ht="42" customHeight="1" x14ac:dyDescent="0.25">
      <c r="A21" s="25" t="s">
        <v>42</v>
      </c>
      <c r="B21" s="2" t="s">
        <v>16</v>
      </c>
      <c r="C21" s="84" t="s">
        <v>46</v>
      </c>
      <c r="D21" s="84"/>
      <c r="E21" s="84"/>
      <c r="F21" s="84"/>
      <c r="G21" s="2" t="s">
        <v>36</v>
      </c>
      <c r="H21" s="2">
        <v>3.78</v>
      </c>
      <c r="I21" s="5"/>
      <c r="J21" s="26">
        <f t="shared" si="0"/>
        <v>0</v>
      </c>
    </row>
    <row r="22" spans="1:10" ht="55.5" customHeight="1" x14ac:dyDescent="0.25">
      <c r="A22" s="25" t="s">
        <v>43</v>
      </c>
      <c r="B22" s="2" t="s">
        <v>16</v>
      </c>
      <c r="C22" s="94" t="s">
        <v>47</v>
      </c>
      <c r="D22" s="95"/>
      <c r="E22" s="95"/>
      <c r="F22" s="96"/>
      <c r="G22" s="2" t="s">
        <v>36</v>
      </c>
      <c r="H22" s="2">
        <v>1461</v>
      </c>
      <c r="I22" s="5"/>
      <c r="J22" s="26">
        <f>H22*I22</f>
        <v>0</v>
      </c>
    </row>
    <row r="23" spans="1:10" x14ac:dyDescent="0.25">
      <c r="A23" s="91" t="s">
        <v>133</v>
      </c>
      <c r="B23" s="92"/>
      <c r="C23" s="92"/>
      <c r="D23" s="92"/>
      <c r="E23" s="92"/>
      <c r="F23" s="92"/>
      <c r="G23" s="92"/>
      <c r="H23" s="92"/>
      <c r="I23" s="93"/>
      <c r="J23" s="27">
        <f>SUM(J8:J22)</f>
        <v>0</v>
      </c>
    </row>
    <row r="24" spans="1:10" x14ac:dyDescent="0.25">
      <c r="A24" s="28" t="s">
        <v>106</v>
      </c>
      <c r="B24" s="61" t="s">
        <v>52</v>
      </c>
      <c r="C24" s="62"/>
      <c r="D24" s="62"/>
      <c r="E24" s="62"/>
      <c r="F24" s="62"/>
      <c r="G24" s="62"/>
      <c r="H24" s="62"/>
      <c r="I24" s="62"/>
      <c r="J24" s="63"/>
    </row>
    <row r="25" spans="1:10" ht="166.5" customHeight="1" x14ac:dyDescent="0.25">
      <c r="A25" s="25" t="s">
        <v>48</v>
      </c>
      <c r="B25" s="2" t="s">
        <v>49</v>
      </c>
      <c r="C25" s="97" t="s">
        <v>51</v>
      </c>
      <c r="D25" s="98"/>
      <c r="E25" s="98"/>
      <c r="F25" s="99"/>
      <c r="G25" s="2" t="s">
        <v>50</v>
      </c>
      <c r="H25" s="2">
        <v>1</v>
      </c>
      <c r="I25" s="5"/>
      <c r="J25" s="26">
        <f>H25*I25</f>
        <v>0</v>
      </c>
    </row>
    <row r="26" spans="1:10" ht="27.75" customHeight="1" x14ac:dyDescent="0.25">
      <c r="A26" s="25" t="s">
        <v>53</v>
      </c>
      <c r="B26" s="2" t="s">
        <v>54</v>
      </c>
      <c r="C26" s="97" t="s">
        <v>55</v>
      </c>
      <c r="D26" s="98"/>
      <c r="E26" s="98"/>
      <c r="F26" s="99"/>
      <c r="G26" s="2" t="s">
        <v>56</v>
      </c>
      <c r="H26" s="2">
        <v>0.01</v>
      </c>
      <c r="I26" s="5"/>
      <c r="J26" s="26">
        <f t="shared" si="0"/>
        <v>0</v>
      </c>
    </row>
    <row r="27" spans="1:10" ht="21.75" customHeight="1" x14ac:dyDescent="0.25">
      <c r="A27" s="25" t="s">
        <v>57</v>
      </c>
      <c r="B27" s="3" t="s">
        <v>63</v>
      </c>
      <c r="C27" s="85" t="s">
        <v>64</v>
      </c>
      <c r="D27" s="86"/>
      <c r="E27" s="86"/>
      <c r="F27" s="87"/>
      <c r="G27" s="2" t="s">
        <v>70</v>
      </c>
      <c r="H27" s="2">
        <v>30</v>
      </c>
      <c r="I27" s="5"/>
      <c r="J27" s="26">
        <f t="shared" si="0"/>
        <v>0</v>
      </c>
    </row>
    <row r="28" spans="1:10" ht="24" customHeight="1" x14ac:dyDescent="0.25">
      <c r="A28" s="25" t="s">
        <v>58</v>
      </c>
      <c r="B28" s="3" t="s">
        <v>63</v>
      </c>
      <c r="C28" s="85" t="s">
        <v>65</v>
      </c>
      <c r="D28" s="86"/>
      <c r="E28" s="86"/>
      <c r="F28" s="87"/>
      <c r="G28" s="2" t="s">
        <v>70</v>
      </c>
      <c r="H28" s="2">
        <v>27</v>
      </c>
      <c r="I28" s="5"/>
      <c r="J28" s="26">
        <f t="shared" si="0"/>
        <v>0</v>
      </c>
    </row>
    <row r="29" spans="1:10" ht="24.75" customHeight="1" x14ac:dyDescent="0.25">
      <c r="A29" s="25" t="s">
        <v>59</v>
      </c>
      <c r="B29" s="3" t="s">
        <v>63</v>
      </c>
      <c r="C29" s="85" t="s">
        <v>66</v>
      </c>
      <c r="D29" s="86"/>
      <c r="E29" s="86"/>
      <c r="F29" s="87"/>
      <c r="G29" s="2" t="s">
        <v>70</v>
      </c>
      <c r="H29" s="2">
        <v>12</v>
      </c>
      <c r="I29" s="5"/>
      <c r="J29" s="26">
        <f t="shared" si="0"/>
        <v>0</v>
      </c>
    </row>
    <row r="30" spans="1:10" ht="27" customHeight="1" x14ac:dyDescent="0.25">
      <c r="A30" s="25" t="s">
        <v>60</v>
      </c>
      <c r="B30" s="3" t="s">
        <v>63</v>
      </c>
      <c r="C30" s="85" t="s">
        <v>67</v>
      </c>
      <c r="D30" s="86"/>
      <c r="E30" s="86"/>
      <c r="F30" s="87"/>
      <c r="G30" s="2" t="s">
        <v>70</v>
      </c>
      <c r="H30" s="2">
        <v>6</v>
      </c>
      <c r="I30" s="5"/>
      <c r="J30" s="26">
        <f t="shared" si="0"/>
        <v>0</v>
      </c>
    </row>
    <row r="31" spans="1:10" ht="23.25" customHeight="1" x14ac:dyDescent="0.25">
      <c r="A31" s="25" t="s">
        <v>61</v>
      </c>
      <c r="B31" s="3" t="s">
        <v>63</v>
      </c>
      <c r="C31" s="85" t="s">
        <v>68</v>
      </c>
      <c r="D31" s="86"/>
      <c r="E31" s="86"/>
      <c r="F31" s="87"/>
      <c r="G31" s="2" t="s">
        <v>70</v>
      </c>
      <c r="H31" s="2">
        <v>4</v>
      </c>
      <c r="I31" s="5"/>
      <c r="J31" s="26">
        <f t="shared" si="0"/>
        <v>0</v>
      </c>
    </row>
    <row r="32" spans="1:10" ht="23.25" customHeight="1" x14ac:dyDescent="0.25">
      <c r="A32" s="25" t="s">
        <v>62</v>
      </c>
      <c r="B32" s="3" t="s">
        <v>63</v>
      </c>
      <c r="C32" s="85" t="s">
        <v>69</v>
      </c>
      <c r="D32" s="86"/>
      <c r="E32" s="86"/>
      <c r="F32" s="87"/>
      <c r="G32" s="2" t="s">
        <v>70</v>
      </c>
      <c r="H32" s="2">
        <v>2</v>
      </c>
      <c r="I32" s="5"/>
      <c r="J32" s="26">
        <f t="shared" si="0"/>
        <v>0</v>
      </c>
    </row>
    <row r="33" spans="1:17" ht="42" customHeight="1" x14ac:dyDescent="0.25">
      <c r="A33" s="25" t="s">
        <v>71</v>
      </c>
      <c r="B33" s="2" t="s">
        <v>54</v>
      </c>
      <c r="C33" s="97" t="s">
        <v>456</v>
      </c>
      <c r="D33" s="98"/>
      <c r="E33" s="98"/>
      <c r="F33" s="99"/>
      <c r="G33" s="2" t="s">
        <v>36</v>
      </c>
      <c r="H33" s="2">
        <v>10</v>
      </c>
      <c r="I33" s="5"/>
      <c r="J33" s="26">
        <f t="shared" si="0"/>
        <v>0</v>
      </c>
    </row>
    <row r="34" spans="1:17" ht="44.25" customHeight="1" x14ac:dyDescent="0.25">
      <c r="A34" s="25" t="s">
        <v>72</v>
      </c>
      <c r="B34" s="2" t="s">
        <v>54</v>
      </c>
      <c r="C34" s="97" t="s">
        <v>457</v>
      </c>
      <c r="D34" s="98"/>
      <c r="E34" s="98"/>
      <c r="F34" s="99"/>
      <c r="G34" s="2" t="s">
        <v>73</v>
      </c>
      <c r="H34" s="2">
        <v>15</v>
      </c>
      <c r="I34" s="5"/>
      <c r="J34" s="26">
        <f t="shared" si="0"/>
        <v>0</v>
      </c>
    </row>
    <row r="35" spans="1:17" ht="42" customHeight="1" x14ac:dyDescent="0.25">
      <c r="A35" s="25" t="s">
        <v>74</v>
      </c>
      <c r="B35" s="2" t="s">
        <v>54</v>
      </c>
      <c r="C35" s="97" t="s">
        <v>75</v>
      </c>
      <c r="D35" s="98"/>
      <c r="E35" s="98"/>
      <c r="F35" s="99"/>
      <c r="G35" s="2" t="s">
        <v>70</v>
      </c>
      <c r="H35" s="2">
        <v>30</v>
      </c>
      <c r="I35" s="5"/>
      <c r="J35" s="26">
        <f t="shared" si="0"/>
        <v>0</v>
      </c>
    </row>
    <row r="36" spans="1:17" ht="42.75" customHeight="1" x14ac:dyDescent="0.25">
      <c r="A36" s="25" t="s">
        <v>76</v>
      </c>
      <c r="B36" s="2" t="s">
        <v>54</v>
      </c>
      <c r="C36" s="97" t="s">
        <v>77</v>
      </c>
      <c r="D36" s="98"/>
      <c r="E36" s="98"/>
      <c r="F36" s="99"/>
      <c r="G36" s="2" t="s">
        <v>70</v>
      </c>
      <c r="H36" s="2">
        <v>27</v>
      </c>
      <c r="I36" s="5"/>
      <c r="J36" s="26">
        <f t="shared" si="0"/>
        <v>0</v>
      </c>
    </row>
    <row r="37" spans="1:17" ht="45" customHeight="1" x14ac:dyDescent="0.25">
      <c r="A37" s="25" t="s">
        <v>78</v>
      </c>
      <c r="B37" s="2" t="s">
        <v>54</v>
      </c>
      <c r="C37" s="97" t="s">
        <v>79</v>
      </c>
      <c r="D37" s="98"/>
      <c r="E37" s="98"/>
      <c r="F37" s="99"/>
      <c r="G37" s="2" t="s">
        <v>70</v>
      </c>
      <c r="H37" s="2">
        <v>12</v>
      </c>
      <c r="I37" s="5"/>
      <c r="J37" s="26">
        <f t="shared" si="0"/>
        <v>0</v>
      </c>
    </row>
    <row r="38" spans="1:17" ht="40.5" customHeight="1" x14ac:dyDescent="0.25">
      <c r="A38" s="25" t="s">
        <v>80</v>
      </c>
      <c r="B38" s="2" t="s">
        <v>54</v>
      </c>
      <c r="C38" s="97" t="s">
        <v>84</v>
      </c>
      <c r="D38" s="98"/>
      <c r="E38" s="98"/>
      <c r="F38" s="99"/>
      <c r="G38" s="2" t="s">
        <v>70</v>
      </c>
      <c r="H38" s="2">
        <v>6</v>
      </c>
      <c r="I38" s="5"/>
      <c r="J38" s="26">
        <f t="shared" si="0"/>
        <v>0</v>
      </c>
    </row>
    <row r="39" spans="1:17" ht="45.75" customHeight="1" x14ac:dyDescent="0.25">
      <c r="A39" s="25" t="s">
        <v>81</v>
      </c>
      <c r="B39" s="2" t="s">
        <v>54</v>
      </c>
      <c r="C39" s="97" t="s">
        <v>85</v>
      </c>
      <c r="D39" s="98"/>
      <c r="E39" s="98"/>
      <c r="F39" s="99"/>
      <c r="G39" s="2" t="s">
        <v>70</v>
      </c>
      <c r="H39" s="2">
        <v>4</v>
      </c>
      <c r="I39" s="5"/>
      <c r="J39" s="26">
        <f t="shared" si="0"/>
        <v>0</v>
      </c>
    </row>
    <row r="40" spans="1:17" ht="45.75" customHeight="1" x14ac:dyDescent="0.25">
      <c r="A40" s="25" t="s">
        <v>82</v>
      </c>
      <c r="B40" s="2" t="s">
        <v>54</v>
      </c>
      <c r="C40" s="97" t="s">
        <v>88</v>
      </c>
      <c r="D40" s="98"/>
      <c r="E40" s="98"/>
      <c r="F40" s="99"/>
      <c r="G40" s="2" t="s">
        <v>70</v>
      </c>
      <c r="H40" s="2">
        <v>2</v>
      </c>
      <c r="I40" s="5"/>
      <c r="J40" s="26">
        <f t="shared" si="0"/>
        <v>0</v>
      </c>
    </row>
    <row r="41" spans="1:17" ht="38.25" customHeight="1" x14ac:dyDescent="0.25">
      <c r="A41" s="25" t="s">
        <v>83</v>
      </c>
      <c r="B41" s="2" t="s">
        <v>54</v>
      </c>
      <c r="C41" s="97" t="s">
        <v>89</v>
      </c>
      <c r="D41" s="98"/>
      <c r="E41" s="98"/>
      <c r="F41" s="99"/>
      <c r="G41" s="2" t="s">
        <v>70</v>
      </c>
      <c r="H41" s="2">
        <v>30</v>
      </c>
      <c r="I41" s="5"/>
      <c r="J41" s="26">
        <f t="shared" si="0"/>
        <v>0</v>
      </c>
    </row>
    <row r="42" spans="1:17" ht="42" customHeight="1" x14ac:dyDescent="0.25">
      <c r="A42" s="25" t="s">
        <v>87</v>
      </c>
      <c r="B42" s="2" t="s">
        <v>54</v>
      </c>
      <c r="C42" s="97" t="s">
        <v>90</v>
      </c>
      <c r="D42" s="98"/>
      <c r="E42" s="98"/>
      <c r="F42" s="99"/>
      <c r="G42" s="2" t="s">
        <v>70</v>
      </c>
      <c r="H42" s="2">
        <v>27</v>
      </c>
      <c r="I42" s="5"/>
      <c r="J42" s="26">
        <f t="shared" si="0"/>
        <v>0</v>
      </c>
    </row>
    <row r="43" spans="1:17" ht="41.25" customHeight="1" x14ac:dyDescent="0.25">
      <c r="A43" s="25" t="s">
        <v>91</v>
      </c>
      <c r="B43" s="2" t="s">
        <v>54</v>
      </c>
      <c r="C43" s="97" t="s">
        <v>96</v>
      </c>
      <c r="D43" s="98"/>
      <c r="E43" s="98"/>
      <c r="F43" s="99"/>
      <c r="G43" s="2" t="s">
        <v>70</v>
      </c>
      <c r="H43" s="2">
        <v>12</v>
      </c>
      <c r="I43" s="5"/>
      <c r="J43" s="26">
        <f t="shared" si="0"/>
        <v>0</v>
      </c>
    </row>
    <row r="44" spans="1:17" ht="39.75" customHeight="1" x14ac:dyDescent="0.25">
      <c r="A44" s="25" t="s">
        <v>92</v>
      </c>
      <c r="B44" s="2" t="s">
        <v>54</v>
      </c>
      <c r="C44" s="97" t="s">
        <v>93</v>
      </c>
      <c r="D44" s="98"/>
      <c r="E44" s="98"/>
      <c r="F44" s="99"/>
      <c r="G44" s="2" t="s">
        <v>70</v>
      </c>
      <c r="H44" s="2">
        <v>6</v>
      </c>
      <c r="I44" s="5"/>
      <c r="J44" s="26">
        <f t="shared" si="0"/>
        <v>0</v>
      </c>
    </row>
    <row r="45" spans="1:17" ht="39" customHeight="1" x14ac:dyDescent="0.25">
      <c r="A45" s="25" t="s">
        <v>94</v>
      </c>
      <c r="B45" s="2" t="s">
        <v>54</v>
      </c>
      <c r="C45" s="97" t="s">
        <v>95</v>
      </c>
      <c r="D45" s="98"/>
      <c r="E45" s="98"/>
      <c r="F45" s="99"/>
      <c r="G45" s="2" t="s">
        <v>70</v>
      </c>
      <c r="H45" s="2">
        <v>4</v>
      </c>
      <c r="I45" s="5"/>
      <c r="J45" s="26">
        <f t="shared" si="0"/>
        <v>0</v>
      </c>
    </row>
    <row r="46" spans="1:17" ht="36.75" customHeight="1" x14ac:dyDescent="0.25">
      <c r="A46" s="25" t="s">
        <v>97</v>
      </c>
      <c r="B46" s="2" t="s">
        <v>54</v>
      </c>
      <c r="C46" s="97" t="s">
        <v>98</v>
      </c>
      <c r="D46" s="98"/>
      <c r="E46" s="98"/>
      <c r="F46" s="99"/>
      <c r="G46" s="2" t="s">
        <v>86</v>
      </c>
      <c r="H46" s="2">
        <v>2</v>
      </c>
      <c r="I46" s="5"/>
      <c r="J46" s="26">
        <f t="shared" si="0"/>
        <v>0</v>
      </c>
    </row>
    <row r="47" spans="1:17" x14ac:dyDescent="0.25">
      <c r="A47" s="59" t="s">
        <v>134</v>
      </c>
      <c r="B47" s="60"/>
      <c r="C47" s="60"/>
      <c r="D47" s="60"/>
      <c r="E47" s="60"/>
      <c r="F47" s="60"/>
      <c r="G47" s="60"/>
      <c r="H47" s="60"/>
      <c r="I47" s="60"/>
      <c r="J47" s="27">
        <f>SUM(J25:J46)</f>
        <v>0</v>
      </c>
      <c r="K47" s="4"/>
      <c r="L47" s="4"/>
      <c r="M47" s="4"/>
      <c r="N47" s="4"/>
      <c r="O47" s="4"/>
      <c r="P47" s="4"/>
      <c r="Q47" s="4"/>
    </row>
    <row r="48" spans="1:17" x14ac:dyDescent="0.25">
      <c r="A48" s="28" t="s">
        <v>99</v>
      </c>
      <c r="B48" s="61" t="s">
        <v>107</v>
      </c>
      <c r="C48" s="62"/>
      <c r="D48" s="62"/>
      <c r="E48" s="62"/>
      <c r="F48" s="62"/>
      <c r="G48" s="62"/>
      <c r="H48" s="62"/>
      <c r="I48" s="62"/>
      <c r="J48" s="63"/>
    </row>
    <row r="49" spans="1:10" ht="62.25" customHeight="1" x14ac:dyDescent="0.25">
      <c r="A49" s="25" t="s">
        <v>100</v>
      </c>
      <c r="B49" s="2" t="s">
        <v>102</v>
      </c>
      <c r="C49" s="100" t="s">
        <v>104</v>
      </c>
      <c r="D49" s="100"/>
      <c r="E49" s="100"/>
      <c r="F49" s="100"/>
      <c r="G49" s="2" t="s">
        <v>36</v>
      </c>
      <c r="H49" s="2">
        <v>1740</v>
      </c>
      <c r="I49" s="5"/>
      <c r="J49" s="26">
        <f>H49*I49</f>
        <v>0</v>
      </c>
    </row>
    <row r="50" spans="1:10" ht="81.75" customHeight="1" x14ac:dyDescent="0.25">
      <c r="A50" s="25" t="s">
        <v>101</v>
      </c>
      <c r="B50" s="2" t="s">
        <v>102</v>
      </c>
      <c r="C50" s="97" t="s">
        <v>103</v>
      </c>
      <c r="D50" s="98"/>
      <c r="E50" s="98"/>
      <c r="F50" s="99"/>
      <c r="G50" s="2" t="s">
        <v>36</v>
      </c>
      <c r="H50" s="2">
        <v>1740</v>
      </c>
      <c r="I50" s="5"/>
      <c r="J50" s="26">
        <f>H50*I50</f>
        <v>0</v>
      </c>
    </row>
    <row r="51" spans="1:10" x14ac:dyDescent="0.25">
      <c r="A51" s="59" t="s">
        <v>135</v>
      </c>
      <c r="B51" s="60"/>
      <c r="C51" s="60"/>
      <c r="D51" s="60"/>
      <c r="E51" s="60"/>
      <c r="F51" s="60"/>
      <c r="G51" s="60"/>
      <c r="H51" s="60"/>
      <c r="I51" s="60"/>
      <c r="J51" s="29">
        <f>SUM(J49:J50)</f>
        <v>0</v>
      </c>
    </row>
    <row r="52" spans="1:10" x14ac:dyDescent="0.25">
      <c r="A52" s="30" t="s">
        <v>105</v>
      </c>
      <c r="B52" s="101" t="s">
        <v>108</v>
      </c>
      <c r="C52" s="101"/>
      <c r="D52" s="101"/>
      <c r="E52" s="101"/>
      <c r="F52" s="101"/>
      <c r="G52" s="101"/>
      <c r="H52" s="101"/>
      <c r="I52" s="101"/>
      <c r="J52" s="102"/>
    </row>
    <row r="53" spans="1:10" ht="80.25" customHeight="1" x14ac:dyDescent="0.25">
      <c r="A53" s="25" t="s">
        <v>109</v>
      </c>
      <c r="B53" s="8" t="s">
        <v>120</v>
      </c>
      <c r="C53" s="67" t="s">
        <v>121</v>
      </c>
      <c r="D53" s="68"/>
      <c r="E53" s="68"/>
      <c r="F53" s="69"/>
      <c r="G53" s="2" t="s">
        <v>36</v>
      </c>
      <c r="H53" s="6">
        <v>5622.2</v>
      </c>
      <c r="I53" s="6"/>
      <c r="J53" s="31">
        <f>H53*I53</f>
        <v>0</v>
      </c>
    </row>
    <row r="54" spans="1:10" s="45" customFormat="1" ht="55.5" customHeight="1" x14ac:dyDescent="0.25">
      <c r="A54" s="40" t="s">
        <v>110</v>
      </c>
      <c r="B54" s="41" t="s">
        <v>120</v>
      </c>
      <c r="C54" s="103" t="s">
        <v>122</v>
      </c>
      <c r="D54" s="104"/>
      <c r="E54" s="104"/>
      <c r="F54" s="105"/>
      <c r="G54" s="42" t="s">
        <v>36</v>
      </c>
      <c r="H54" s="43">
        <v>624.69000000000005</v>
      </c>
      <c r="I54" s="43"/>
      <c r="J54" s="44">
        <f t="shared" ref="J54:J63" si="1">H54*I54</f>
        <v>0</v>
      </c>
    </row>
    <row r="55" spans="1:10" ht="48.75" customHeight="1" x14ac:dyDescent="0.25">
      <c r="A55" s="25" t="s">
        <v>111</v>
      </c>
      <c r="B55" s="8" t="s">
        <v>120</v>
      </c>
      <c r="C55" s="67" t="s">
        <v>123</v>
      </c>
      <c r="D55" s="68"/>
      <c r="E55" s="68"/>
      <c r="F55" s="69"/>
      <c r="G55" s="2" t="s">
        <v>36</v>
      </c>
      <c r="H55" s="7">
        <v>6246.87</v>
      </c>
      <c r="I55" s="6"/>
      <c r="J55" s="31">
        <f>H55*I55</f>
        <v>0</v>
      </c>
    </row>
    <row r="56" spans="1:10" ht="70.5" customHeight="1" x14ac:dyDescent="0.25">
      <c r="A56" s="25" t="s">
        <v>112</v>
      </c>
      <c r="B56" s="8" t="s">
        <v>124</v>
      </c>
      <c r="C56" s="67" t="s">
        <v>125</v>
      </c>
      <c r="D56" s="68"/>
      <c r="E56" s="68"/>
      <c r="F56" s="69"/>
      <c r="G56" s="2" t="s">
        <v>36</v>
      </c>
      <c r="H56" s="7">
        <v>49</v>
      </c>
      <c r="I56" s="6"/>
      <c r="J56" s="31">
        <f t="shared" si="1"/>
        <v>0</v>
      </c>
    </row>
    <row r="57" spans="1:10" ht="78.75" customHeight="1" x14ac:dyDescent="0.25">
      <c r="A57" s="25" t="s">
        <v>113</v>
      </c>
      <c r="B57" s="8" t="s">
        <v>124</v>
      </c>
      <c r="C57" s="67" t="s">
        <v>126</v>
      </c>
      <c r="D57" s="68"/>
      <c r="E57" s="68"/>
      <c r="F57" s="69"/>
      <c r="G57" s="2" t="s">
        <v>36</v>
      </c>
      <c r="H57" s="7">
        <v>49</v>
      </c>
      <c r="I57" s="6"/>
      <c r="J57" s="31">
        <f t="shared" si="1"/>
        <v>0</v>
      </c>
    </row>
    <row r="58" spans="1:10" ht="53.25" customHeight="1" x14ac:dyDescent="0.25">
      <c r="A58" s="25" t="s">
        <v>114</v>
      </c>
      <c r="B58" s="8" t="s">
        <v>124</v>
      </c>
      <c r="C58" s="67" t="s">
        <v>127</v>
      </c>
      <c r="D58" s="68"/>
      <c r="E58" s="68"/>
      <c r="F58" s="69"/>
      <c r="G58" s="2" t="s">
        <v>36</v>
      </c>
      <c r="H58" s="7">
        <v>398</v>
      </c>
      <c r="I58" s="6"/>
      <c r="J58" s="31">
        <f t="shared" si="1"/>
        <v>0</v>
      </c>
    </row>
    <row r="59" spans="1:10" ht="94.5" customHeight="1" x14ac:dyDescent="0.25">
      <c r="A59" s="25" t="s">
        <v>115</v>
      </c>
      <c r="B59" s="8" t="s">
        <v>124</v>
      </c>
      <c r="C59" s="67" t="s">
        <v>128</v>
      </c>
      <c r="D59" s="68"/>
      <c r="E59" s="68"/>
      <c r="F59" s="69"/>
      <c r="G59" s="2" t="s">
        <v>36</v>
      </c>
      <c r="H59" s="7">
        <v>99</v>
      </c>
      <c r="I59" s="6"/>
      <c r="J59" s="31">
        <f t="shared" si="1"/>
        <v>0</v>
      </c>
    </row>
    <row r="60" spans="1:10" ht="102.75" customHeight="1" x14ac:dyDescent="0.25">
      <c r="A60" s="25" t="s">
        <v>116</v>
      </c>
      <c r="B60" s="8" t="s">
        <v>124</v>
      </c>
      <c r="C60" s="67" t="s">
        <v>129</v>
      </c>
      <c r="D60" s="68"/>
      <c r="E60" s="68"/>
      <c r="F60" s="69"/>
      <c r="G60" s="2" t="s">
        <v>36</v>
      </c>
      <c r="H60" s="7">
        <v>397</v>
      </c>
      <c r="I60" s="6"/>
      <c r="J60" s="31">
        <f t="shared" si="1"/>
        <v>0</v>
      </c>
    </row>
    <row r="61" spans="1:10" ht="49.5" customHeight="1" x14ac:dyDescent="0.25">
      <c r="A61" s="25" t="s">
        <v>117</v>
      </c>
      <c r="B61" s="8" t="s">
        <v>124</v>
      </c>
      <c r="C61" s="67" t="s">
        <v>130</v>
      </c>
      <c r="D61" s="68"/>
      <c r="E61" s="68"/>
      <c r="F61" s="69"/>
      <c r="G61" s="2" t="s">
        <v>36</v>
      </c>
      <c r="H61" s="7">
        <v>825</v>
      </c>
      <c r="I61" s="6"/>
      <c r="J61" s="31">
        <f t="shared" si="1"/>
        <v>0</v>
      </c>
    </row>
    <row r="62" spans="1:10" ht="82.5" customHeight="1" x14ac:dyDescent="0.25">
      <c r="A62" s="25" t="s">
        <v>118</v>
      </c>
      <c r="B62" s="8" t="s">
        <v>124</v>
      </c>
      <c r="C62" s="67" t="s">
        <v>131</v>
      </c>
      <c r="D62" s="68"/>
      <c r="E62" s="68"/>
      <c r="F62" s="69"/>
      <c r="G62" s="2" t="s">
        <v>36</v>
      </c>
      <c r="H62" s="7">
        <v>206</v>
      </c>
      <c r="I62" s="6"/>
      <c r="J62" s="31">
        <f t="shared" si="1"/>
        <v>0</v>
      </c>
    </row>
    <row r="63" spans="1:10" ht="81" customHeight="1" x14ac:dyDescent="0.25">
      <c r="A63" s="25" t="s">
        <v>119</v>
      </c>
      <c r="B63" s="8" t="s">
        <v>124</v>
      </c>
      <c r="C63" s="67" t="s">
        <v>132</v>
      </c>
      <c r="D63" s="68"/>
      <c r="E63" s="68"/>
      <c r="F63" s="69"/>
      <c r="G63" s="2" t="s">
        <v>36</v>
      </c>
      <c r="H63" s="7">
        <v>825</v>
      </c>
      <c r="I63" s="6"/>
      <c r="J63" s="31">
        <f t="shared" si="1"/>
        <v>0</v>
      </c>
    </row>
    <row r="64" spans="1:10" x14ac:dyDescent="0.25">
      <c r="A64" s="59" t="s">
        <v>136</v>
      </c>
      <c r="B64" s="60"/>
      <c r="C64" s="60"/>
      <c r="D64" s="60"/>
      <c r="E64" s="60"/>
      <c r="F64" s="60"/>
      <c r="G64" s="60"/>
      <c r="H64" s="60"/>
      <c r="I64" s="60"/>
      <c r="J64" s="29">
        <f>SUM(J53:J63)</f>
        <v>0</v>
      </c>
    </row>
    <row r="65" spans="1:10" x14ac:dyDescent="0.25">
      <c r="A65" s="28" t="s">
        <v>137</v>
      </c>
      <c r="B65" s="106" t="s">
        <v>138</v>
      </c>
      <c r="C65" s="107"/>
      <c r="D65" s="107"/>
      <c r="E65" s="107"/>
      <c r="F65" s="107"/>
      <c r="G65" s="107"/>
      <c r="H65" s="107"/>
      <c r="I65" s="107"/>
      <c r="J65" s="108"/>
    </row>
    <row r="66" spans="1:10" ht="65.25" customHeight="1" x14ac:dyDescent="0.25">
      <c r="A66" s="25" t="s">
        <v>139</v>
      </c>
      <c r="B66" s="7" t="s">
        <v>140</v>
      </c>
      <c r="C66" s="67" t="s">
        <v>141</v>
      </c>
      <c r="D66" s="68"/>
      <c r="E66" s="68"/>
      <c r="F66" s="69"/>
      <c r="G66" s="2" t="s">
        <v>35</v>
      </c>
      <c r="H66" s="7">
        <v>6976</v>
      </c>
      <c r="I66" s="6"/>
      <c r="J66" s="31">
        <f>H66*I66</f>
        <v>0</v>
      </c>
    </row>
    <row r="67" spans="1:10" s="45" customFormat="1" ht="116.25" customHeight="1" x14ac:dyDescent="0.25">
      <c r="A67" s="40" t="s">
        <v>142</v>
      </c>
      <c r="B67" s="46" t="s">
        <v>143</v>
      </c>
      <c r="C67" s="103" t="s">
        <v>557</v>
      </c>
      <c r="D67" s="104"/>
      <c r="E67" s="104"/>
      <c r="F67" s="105"/>
      <c r="G67" s="42" t="s">
        <v>35</v>
      </c>
      <c r="H67" s="46">
        <v>6976</v>
      </c>
      <c r="I67" s="43"/>
      <c r="J67" s="44">
        <f>H67*I67</f>
        <v>0</v>
      </c>
    </row>
    <row r="68" spans="1:10" ht="105.75" customHeight="1" x14ac:dyDescent="0.25">
      <c r="A68" s="25" t="s">
        <v>145</v>
      </c>
      <c r="B68" s="7" t="s">
        <v>143</v>
      </c>
      <c r="C68" s="67" t="s">
        <v>458</v>
      </c>
      <c r="D68" s="68"/>
      <c r="E68" s="68"/>
      <c r="F68" s="69"/>
      <c r="G68" s="2" t="s">
        <v>35</v>
      </c>
      <c r="H68" s="7">
        <v>6976</v>
      </c>
      <c r="I68" s="6"/>
      <c r="J68" s="31">
        <f t="shared" ref="J68:J76" si="2">H68*I68</f>
        <v>0</v>
      </c>
    </row>
    <row r="69" spans="1:10" ht="34.5" customHeight="1" x14ac:dyDescent="0.25">
      <c r="A69" s="25" t="s">
        <v>147</v>
      </c>
      <c r="B69" s="9" t="s">
        <v>148</v>
      </c>
      <c r="C69" s="67" t="s">
        <v>149</v>
      </c>
      <c r="D69" s="68"/>
      <c r="E69" s="68"/>
      <c r="F69" s="69"/>
      <c r="G69" s="2" t="s">
        <v>35</v>
      </c>
      <c r="H69" s="7">
        <v>6678</v>
      </c>
      <c r="I69" s="6"/>
      <c r="J69" s="31">
        <f t="shared" si="2"/>
        <v>0</v>
      </c>
    </row>
    <row r="70" spans="1:10" ht="54" customHeight="1" x14ac:dyDescent="0.25">
      <c r="A70" s="25" t="s">
        <v>150</v>
      </c>
      <c r="B70" s="9" t="s">
        <v>148</v>
      </c>
      <c r="C70" s="67" t="s">
        <v>459</v>
      </c>
      <c r="D70" s="68"/>
      <c r="E70" s="68"/>
      <c r="F70" s="69"/>
      <c r="G70" s="2" t="s">
        <v>35</v>
      </c>
      <c r="H70" s="7">
        <v>6047</v>
      </c>
      <c r="I70" s="6"/>
      <c r="J70" s="31">
        <f t="shared" si="2"/>
        <v>0</v>
      </c>
    </row>
    <row r="71" spans="1:10" ht="32.25" customHeight="1" x14ac:dyDescent="0.25">
      <c r="A71" s="25" t="s">
        <v>152</v>
      </c>
      <c r="B71" s="7" t="s">
        <v>153</v>
      </c>
      <c r="C71" s="67" t="s">
        <v>154</v>
      </c>
      <c r="D71" s="68"/>
      <c r="E71" s="68"/>
      <c r="F71" s="69"/>
      <c r="G71" s="2" t="s">
        <v>35</v>
      </c>
      <c r="H71" s="7">
        <v>6047</v>
      </c>
      <c r="I71" s="6"/>
      <c r="J71" s="31">
        <f t="shared" si="2"/>
        <v>0</v>
      </c>
    </row>
    <row r="72" spans="1:10" ht="93.75" customHeight="1" x14ac:dyDescent="0.25">
      <c r="A72" s="25" t="s">
        <v>155</v>
      </c>
      <c r="B72" s="7" t="s">
        <v>156</v>
      </c>
      <c r="C72" s="67" t="s">
        <v>460</v>
      </c>
      <c r="D72" s="68"/>
      <c r="E72" s="68"/>
      <c r="F72" s="69"/>
      <c r="G72" s="2" t="s">
        <v>35</v>
      </c>
      <c r="H72" s="7">
        <v>6047</v>
      </c>
      <c r="I72" s="6"/>
      <c r="J72" s="31">
        <f t="shared" si="2"/>
        <v>0</v>
      </c>
    </row>
    <row r="73" spans="1:10" ht="33.75" customHeight="1" x14ac:dyDescent="0.25">
      <c r="A73" s="25" t="s">
        <v>158</v>
      </c>
      <c r="B73" s="7" t="s">
        <v>153</v>
      </c>
      <c r="C73" s="67" t="s">
        <v>154</v>
      </c>
      <c r="D73" s="68"/>
      <c r="E73" s="68"/>
      <c r="F73" s="69"/>
      <c r="G73" s="2" t="s">
        <v>35</v>
      </c>
      <c r="H73" s="7">
        <v>6047</v>
      </c>
      <c r="I73" s="6"/>
      <c r="J73" s="31">
        <f t="shared" si="2"/>
        <v>0</v>
      </c>
    </row>
    <row r="74" spans="1:10" ht="82.5" customHeight="1" x14ac:dyDescent="0.25">
      <c r="A74" s="25" t="s">
        <v>159</v>
      </c>
      <c r="B74" s="7" t="s">
        <v>160</v>
      </c>
      <c r="C74" s="67" t="s">
        <v>161</v>
      </c>
      <c r="D74" s="68"/>
      <c r="E74" s="68"/>
      <c r="F74" s="69"/>
      <c r="G74" s="2" t="s">
        <v>35</v>
      </c>
      <c r="H74" s="7">
        <v>6047</v>
      </c>
      <c r="I74" s="6"/>
      <c r="J74" s="31">
        <f t="shared" si="2"/>
        <v>0</v>
      </c>
    </row>
    <row r="75" spans="1:10" ht="30" customHeight="1" x14ac:dyDescent="0.25">
      <c r="A75" s="25" t="s">
        <v>162</v>
      </c>
      <c r="B75" s="7" t="s">
        <v>153</v>
      </c>
      <c r="C75" s="67" t="s">
        <v>154</v>
      </c>
      <c r="D75" s="68"/>
      <c r="E75" s="68"/>
      <c r="F75" s="69"/>
      <c r="G75" s="2" t="s">
        <v>35</v>
      </c>
      <c r="H75" s="7">
        <v>6047</v>
      </c>
      <c r="I75" s="6"/>
      <c r="J75" s="31">
        <f t="shared" si="2"/>
        <v>0</v>
      </c>
    </row>
    <row r="76" spans="1:10" ht="79.5" customHeight="1" x14ac:dyDescent="0.25">
      <c r="A76" s="25" t="s">
        <v>163</v>
      </c>
      <c r="B76" s="7" t="s">
        <v>164</v>
      </c>
      <c r="C76" s="67" t="s">
        <v>165</v>
      </c>
      <c r="D76" s="68"/>
      <c r="E76" s="68"/>
      <c r="F76" s="69"/>
      <c r="G76" s="2" t="s">
        <v>35</v>
      </c>
      <c r="H76" s="7">
        <v>6047</v>
      </c>
      <c r="I76" s="6"/>
      <c r="J76" s="31">
        <f t="shared" si="2"/>
        <v>0</v>
      </c>
    </row>
    <row r="77" spans="1:10" x14ac:dyDescent="0.25">
      <c r="A77" s="59" t="s">
        <v>175</v>
      </c>
      <c r="B77" s="60"/>
      <c r="C77" s="60"/>
      <c r="D77" s="60"/>
      <c r="E77" s="60"/>
      <c r="F77" s="60"/>
      <c r="G77" s="60"/>
      <c r="H77" s="60"/>
      <c r="I77" s="60"/>
      <c r="J77" s="29">
        <f>SUM(J66:J76)</f>
        <v>0</v>
      </c>
    </row>
    <row r="78" spans="1:10" x14ac:dyDescent="0.25">
      <c r="A78" s="28" t="s">
        <v>166</v>
      </c>
      <c r="B78" s="101" t="s">
        <v>167</v>
      </c>
      <c r="C78" s="101"/>
      <c r="D78" s="101"/>
      <c r="E78" s="101"/>
      <c r="F78" s="101"/>
      <c r="G78" s="101"/>
      <c r="H78" s="101"/>
      <c r="I78" s="101"/>
      <c r="J78" s="102"/>
    </row>
    <row r="79" spans="1:10" ht="49.5" customHeight="1" x14ac:dyDescent="0.25">
      <c r="A79" s="25" t="s">
        <v>168</v>
      </c>
      <c r="B79" s="7" t="s">
        <v>176</v>
      </c>
      <c r="C79" s="67" t="s">
        <v>177</v>
      </c>
      <c r="D79" s="68"/>
      <c r="E79" s="68"/>
      <c r="F79" s="69"/>
      <c r="G79" s="2" t="s">
        <v>35</v>
      </c>
      <c r="H79" s="7">
        <v>44</v>
      </c>
      <c r="I79" s="6"/>
      <c r="J79" s="31">
        <f>H79*I79</f>
        <v>0</v>
      </c>
    </row>
    <row r="80" spans="1:10" ht="36" customHeight="1" x14ac:dyDescent="0.25">
      <c r="A80" s="25" t="s">
        <v>169</v>
      </c>
      <c r="B80" s="7" t="s">
        <v>153</v>
      </c>
      <c r="C80" s="67" t="s">
        <v>178</v>
      </c>
      <c r="D80" s="68"/>
      <c r="E80" s="68"/>
      <c r="F80" s="69"/>
      <c r="G80" s="2" t="s">
        <v>35</v>
      </c>
      <c r="H80" s="7">
        <v>44</v>
      </c>
      <c r="I80" s="6"/>
      <c r="J80" s="31">
        <f t="shared" ref="J80:J85" si="3">H80*I80</f>
        <v>0</v>
      </c>
    </row>
    <row r="81" spans="1:10" ht="45" customHeight="1" x14ac:dyDescent="0.25">
      <c r="A81" s="25" t="s">
        <v>170</v>
      </c>
      <c r="B81" s="7" t="s">
        <v>160</v>
      </c>
      <c r="C81" s="67" t="s">
        <v>179</v>
      </c>
      <c r="D81" s="68"/>
      <c r="E81" s="68"/>
      <c r="F81" s="69"/>
      <c r="G81" s="7" t="s">
        <v>180</v>
      </c>
      <c r="H81" s="7">
        <v>3</v>
      </c>
      <c r="I81" s="6"/>
      <c r="J81" s="31">
        <f t="shared" si="3"/>
        <v>0</v>
      </c>
    </row>
    <row r="82" spans="1:10" ht="33" customHeight="1" x14ac:dyDescent="0.25">
      <c r="A82" s="25" t="s">
        <v>171</v>
      </c>
      <c r="B82" s="7" t="s">
        <v>153</v>
      </c>
      <c r="C82" s="67" t="s">
        <v>178</v>
      </c>
      <c r="D82" s="68"/>
      <c r="E82" s="68"/>
      <c r="F82" s="69"/>
      <c r="G82" s="2" t="s">
        <v>35</v>
      </c>
      <c r="H82" s="7">
        <v>44</v>
      </c>
      <c r="I82" s="6"/>
      <c r="J82" s="31">
        <f>H82*I82</f>
        <v>0</v>
      </c>
    </row>
    <row r="83" spans="1:10" ht="88.5" customHeight="1" x14ac:dyDescent="0.25">
      <c r="A83" s="25" t="s">
        <v>172</v>
      </c>
      <c r="B83" s="7" t="s">
        <v>160</v>
      </c>
      <c r="C83" s="67" t="s">
        <v>161</v>
      </c>
      <c r="D83" s="68"/>
      <c r="E83" s="68"/>
      <c r="F83" s="69"/>
      <c r="G83" s="2" t="s">
        <v>35</v>
      </c>
      <c r="H83" s="7">
        <v>44</v>
      </c>
      <c r="I83" s="6"/>
      <c r="J83" s="31">
        <f t="shared" si="3"/>
        <v>0</v>
      </c>
    </row>
    <row r="84" spans="1:10" ht="33" customHeight="1" x14ac:dyDescent="0.25">
      <c r="A84" s="25" t="s">
        <v>173</v>
      </c>
      <c r="B84" s="7" t="s">
        <v>153</v>
      </c>
      <c r="C84" s="67" t="s">
        <v>178</v>
      </c>
      <c r="D84" s="68"/>
      <c r="E84" s="68"/>
      <c r="F84" s="69"/>
      <c r="G84" s="2" t="s">
        <v>35</v>
      </c>
      <c r="H84" s="7">
        <v>44</v>
      </c>
      <c r="I84" s="6"/>
      <c r="J84" s="31">
        <f t="shared" si="3"/>
        <v>0</v>
      </c>
    </row>
    <row r="85" spans="1:10" ht="69" customHeight="1" x14ac:dyDescent="0.25">
      <c r="A85" s="25" t="s">
        <v>174</v>
      </c>
      <c r="B85" s="7" t="s">
        <v>164</v>
      </c>
      <c r="C85" s="67" t="s">
        <v>181</v>
      </c>
      <c r="D85" s="68"/>
      <c r="E85" s="68"/>
      <c r="F85" s="69"/>
      <c r="G85" s="2" t="s">
        <v>35</v>
      </c>
      <c r="H85" s="7">
        <v>44</v>
      </c>
      <c r="I85" s="6"/>
      <c r="J85" s="31">
        <f t="shared" si="3"/>
        <v>0</v>
      </c>
    </row>
    <row r="86" spans="1:10" x14ac:dyDescent="0.25">
      <c r="A86" s="59" t="s">
        <v>182</v>
      </c>
      <c r="B86" s="60"/>
      <c r="C86" s="60"/>
      <c r="D86" s="60"/>
      <c r="E86" s="60"/>
      <c r="F86" s="60"/>
      <c r="G86" s="60"/>
      <c r="H86" s="60"/>
      <c r="I86" s="60"/>
      <c r="J86" s="32">
        <f xml:space="preserve"> SUM(J79:J85)</f>
        <v>0</v>
      </c>
    </row>
    <row r="87" spans="1:10" x14ac:dyDescent="0.25">
      <c r="A87" s="28" t="s">
        <v>183</v>
      </c>
      <c r="B87" s="101" t="s">
        <v>184</v>
      </c>
      <c r="C87" s="101"/>
      <c r="D87" s="101"/>
      <c r="E87" s="101"/>
      <c r="F87" s="101"/>
      <c r="G87" s="101"/>
      <c r="H87" s="101"/>
      <c r="I87" s="101"/>
      <c r="J87" s="102"/>
    </row>
    <row r="88" spans="1:10" ht="72.75" customHeight="1" x14ac:dyDescent="0.25">
      <c r="A88" s="33" t="s">
        <v>185</v>
      </c>
      <c r="B88" s="7" t="s">
        <v>190</v>
      </c>
      <c r="C88" s="67" t="s">
        <v>141</v>
      </c>
      <c r="D88" s="68"/>
      <c r="E88" s="68"/>
      <c r="F88" s="69"/>
      <c r="G88" s="2" t="s">
        <v>35</v>
      </c>
      <c r="H88" s="7">
        <v>770</v>
      </c>
      <c r="I88" s="6"/>
      <c r="J88" s="31">
        <f>H88*I88</f>
        <v>0</v>
      </c>
    </row>
    <row r="89" spans="1:10" ht="34.5" customHeight="1" x14ac:dyDescent="0.25">
      <c r="A89" s="33" t="s">
        <v>186</v>
      </c>
      <c r="B89" s="9" t="s">
        <v>191</v>
      </c>
      <c r="C89" s="67" t="s">
        <v>149</v>
      </c>
      <c r="D89" s="68"/>
      <c r="E89" s="68"/>
      <c r="F89" s="69"/>
      <c r="G89" s="2" t="s">
        <v>35</v>
      </c>
      <c r="H89" s="7">
        <v>770</v>
      </c>
      <c r="I89" s="6"/>
      <c r="J89" s="31">
        <f t="shared" ref="J89:J92" si="4">H89*I89</f>
        <v>0</v>
      </c>
    </row>
    <row r="90" spans="1:10" ht="47.25" customHeight="1" x14ac:dyDescent="0.25">
      <c r="A90" s="33" t="s">
        <v>187</v>
      </c>
      <c r="B90" s="7" t="s">
        <v>192</v>
      </c>
      <c r="C90" s="67" t="s">
        <v>193</v>
      </c>
      <c r="D90" s="68"/>
      <c r="E90" s="68"/>
      <c r="F90" s="69"/>
      <c r="G90" s="2" t="s">
        <v>35</v>
      </c>
      <c r="H90" s="7">
        <v>655</v>
      </c>
      <c r="I90" s="6"/>
      <c r="J90" s="31">
        <f t="shared" si="4"/>
        <v>0</v>
      </c>
    </row>
    <row r="91" spans="1:10" ht="78.75" customHeight="1" x14ac:dyDescent="0.25">
      <c r="A91" s="33" t="s">
        <v>188</v>
      </c>
      <c r="B91" s="7" t="s">
        <v>194</v>
      </c>
      <c r="C91" s="67" t="s">
        <v>463</v>
      </c>
      <c r="D91" s="68"/>
      <c r="E91" s="68"/>
      <c r="F91" s="69"/>
      <c r="G91" s="2" t="s">
        <v>35</v>
      </c>
      <c r="H91" s="7">
        <v>655</v>
      </c>
      <c r="I91" s="6"/>
      <c r="J91" s="31">
        <f t="shared" si="4"/>
        <v>0</v>
      </c>
    </row>
    <row r="92" spans="1:10" ht="81" customHeight="1" x14ac:dyDescent="0.25">
      <c r="A92" s="33" t="s">
        <v>189</v>
      </c>
      <c r="B92" s="7" t="s">
        <v>192</v>
      </c>
      <c r="C92" s="67" t="s">
        <v>465</v>
      </c>
      <c r="D92" s="68"/>
      <c r="E92" s="68"/>
      <c r="F92" s="69"/>
      <c r="G92" s="2" t="s">
        <v>35</v>
      </c>
      <c r="H92" s="7">
        <v>655</v>
      </c>
      <c r="I92" s="6"/>
      <c r="J92" s="31">
        <f t="shared" si="4"/>
        <v>0</v>
      </c>
    </row>
    <row r="93" spans="1:10" x14ac:dyDescent="0.25">
      <c r="A93" s="59" t="s">
        <v>195</v>
      </c>
      <c r="B93" s="60"/>
      <c r="C93" s="60"/>
      <c r="D93" s="60"/>
      <c r="E93" s="60"/>
      <c r="F93" s="60"/>
      <c r="G93" s="60"/>
      <c r="H93" s="60"/>
      <c r="I93" s="60"/>
      <c r="J93" s="29">
        <f>SUM(J88:J92)</f>
        <v>0</v>
      </c>
    </row>
    <row r="94" spans="1:10" x14ac:dyDescent="0.25">
      <c r="A94" s="28" t="s">
        <v>196</v>
      </c>
      <c r="B94" s="109" t="s">
        <v>197</v>
      </c>
      <c r="C94" s="109"/>
      <c r="D94" s="109"/>
      <c r="E94" s="109"/>
      <c r="F94" s="109"/>
      <c r="G94" s="109"/>
      <c r="H94" s="109"/>
      <c r="I94" s="109"/>
      <c r="J94" s="110"/>
    </row>
    <row r="95" spans="1:10" ht="69.75" customHeight="1" x14ac:dyDescent="0.25">
      <c r="A95" s="33" t="s">
        <v>199</v>
      </c>
      <c r="B95" s="7" t="s">
        <v>140</v>
      </c>
      <c r="C95" s="67" t="s">
        <v>141</v>
      </c>
      <c r="D95" s="68"/>
      <c r="E95" s="68"/>
      <c r="F95" s="69"/>
      <c r="G95" s="2" t="s">
        <v>35</v>
      </c>
      <c r="H95" s="7">
        <v>1550</v>
      </c>
      <c r="I95" s="6"/>
      <c r="J95" s="31">
        <f>H95*I95</f>
        <v>0</v>
      </c>
    </row>
    <row r="96" spans="1:10" ht="30" x14ac:dyDescent="0.25">
      <c r="A96" s="33" t="s">
        <v>200</v>
      </c>
      <c r="B96" s="9" t="s">
        <v>191</v>
      </c>
      <c r="C96" s="67" t="s">
        <v>204</v>
      </c>
      <c r="D96" s="68"/>
      <c r="E96" s="68"/>
      <c r="F96" s="69"/>
      <c r="G96" s="2" t="s">
        <v>35</v>
      </c>
      <c r="H96" s="7">
        <v>1550</v>
      </c>
      <c r="I96" s="6"/>
      <c r="J96" s="31">
        <f t="shared" ref="J96:J99" si="5">H96*I96</f>
        <v>0</v>
      </c>
    </row>
    <row r="97" spans="1:10" ht="47.25" customHeight="1" x14ac:dyDescent="0.25">
      <c r="A97" s="33" t="s">
        <v>201</v>
      </c>
      <c r="B97" s="9" t="s">
        <v>191</v>
      </c>
      <c r="C97" s="67" t="s">
        <v>205</v>
      </c>
      <c r="D97" s="68"/>
      <c r="E97" s="68"/>
      <c r="F97" s="69"/>
      <c r="G97" s="2" t="s">
        <v>35</v>
      </c>
      <c r="H97" s="7">
        <v>1550</v>
      </c>
      <c r="I97" s="6"/>
      <c r="J97" s="31">
        <f t="shared" si="5"/>
        <v>0</v>
      </c>
    </row>
    <row r="98" spans="1:10" ht="78" customHeight="1" x14ac:dyDescent="0.25">
      <c r="A98" s="33" t="s">
        <v>202</v>
      </c>
      <c r="B98" s="7" t="s">
        <v>206</v>
      </c>
      <c r="C98" s="67" t="s">
        <v>207</v>
      </c>
      <c r="D98" s="68"/>
      <c r="E98" s="68"/>
      <c r="F98" s="69"/>
      <c r="G98" s="2" t="s">
        <v>35</v>
      </c>
      <c r="H98" s="7">
        <v>1546</v>
      </c>
      <c r="I98" s="6"/>
      <c r="J98" s="31">
        <f t="shared" si="5"/>
        <v>0</v>
      </c>
    </row>
    <row r="99" spans="1:10" ht="100.5" customHeight="1" x14ac:dyDescent="0.25">
      <c r="A99" s="33" t="s">
        <v>203</v>
      </c>
      <c r="B99" s="7" t="s">
        <v>206</v>
      </c>
      <c r="C99" s="67" t="s">
        <v>208</v>
      </c>
      <c r="D99" s="68"/>
      <c r="E99" s="68"/>
      <c r="F99" s="69"/>
      <c r="G99" s="2" t="s">
        <v>35</v>
      </c>
      <c r="H99" s="7">
        <v>4</v>
      </c>
      <c r="I99" s="6"/>
      <c r="J99" s="31">
        <f t="shared" si="5"/>
        <v>0</v>
      </c>
    </row>
    <row r="100" spans="1:10" x14ac:dyDescent="0.25">
      <c r="A100" s="59" t="s">
        <v>209</v>
      </c>
      <c r="B100" s="60"/>
      <c r="C100" s="60"/>
      <c r="D100" s="60"/>
      <c r="E100" s="60"/>
      <c r="F100" s="60"/>
      <c r="G100" s="60"/>
      <c r="H100" s="60"/>
      <c r="I100" s="60"/>
      <c r="J100" s="29">
        <f>SUM(J95:J99)</f>
        <v>0</v>
      </c>
    </row>
    <row r="101" spans="1:10" x14ac:dyDescent="0.25">
      <c r="A101" s="30" t="s">
        <v>198</v>
      </c>
      <c r="B101" s="61" t="s">
        <v>221</v>
      </c>
      <c r="C101" s="62"/>
      <c r="D101" s="62"/>
      <c r="E101" s="62"/>
      <c r="F101" s="62"/>
      <c r="G101" s="62"/>
      <c r="H101" s="62"/>
      <c r="I101" s="62"/>
      <c r="J101" s="63"/>
    </row>
    <row r="102" spans="1:10" ht="65.25" customHeight="1" x14ac:dyDescent="0.25">
      <c r="A102" s="25" t="s">
        <v>210</v>
      </c>
      <c r="B102" s="10" t="s">
        <v>140</v>
      </c>
      <c r="C102" s="67" t="s">
        <v>141</v>
      </c>
      <c r="D102" s="68"/>
      <c r="E102" s="68"/>
      <c r="F102" s="69"/>
      <c r="G102" s="2" t="s">
        <v>35</v>
      </c>
      <c r="H102" s="7">
        <v>400</v>
      </c>
      <c r="I102" s="6"/>
      <c r="J102" s="31">
        <f>H102*I102</f>
        <v>0</v>
      </c>
    </row>
    <row r="103" spans="1:10" ht="45.75" customHeight="1" x14ac:dyDescent="0.25">
      <c r="A103" s="25" t="s">
        <v>211</v>
      </c>
      <c r="B103" s="11" t="s">
        <v>191</v>
      </c>
      <c r="C103" s="67" t="s">
        <v>461</v>
      </c>
      <c r="D103" s="68"/>
      <c r="E103" s="68"/>
      <c r="F103" s="69"/>
      <c r="G103" s="2" t="s">
        <v>35</v>
      </c>
      <c r="H103" s="7">
        <v>400</v>
      </c>
      <c r="I103" s="6"/>
      <c r="J103" s="31">
        <f>H103*I103</f>
        <v>0</v>
      </c>
    </row>
    <row r="104" spans="1:10" ht="46.5" customHeight="1" x14ac:dyDescent="0.25">
      <c r="A104" s="25" t="s">
        <v>212</v>
      </c>
      <c r="B104" s="11" t="s">
        <v>191</v>
      </c>
      <c r="C104" s="67" t="s">
        <v>217</v>
      </c>
      <c r="D104" s="68"/>
      <c r="E104" s="68"/>
      <c r="F104" s="69"/>
      <c r="G104" s="2" t="s">
        <v>35</v>
      </c>
      <c r="H104" s="7">
        <v>400</v>
      </c>
      <c r="I104" s="6"/>
      <c r="J104" s="31">
        <f t="shared" ref="J104:J108" si="6">H104*I104</f>
        <v>0</v>
      </c>
    </row>
    <row r="105" spans="1:10" ht="34.5" customHeight="1" x14ac:dyDescent="0.25">
      <c r="A105" s="25" t="s">
        <v>213</v>
      </c>
      <c r="B105" s="7" t="s">
        <v>153</v>
      </c>
      <c r="C105" s="67" t="s">
        <v>154</v>
      </c>
      <c r="D105" s="68"/>
      <c r="E105" s="68"/>
      <c r="F105" s="69"/>
      <c r="G105" s="2" t="s">
        <v>35</v>
      </c>
      <c r="H105" s="7">
        <v>400</v>
      </c>
      <c r="I105" s="6"/>
      <c r="J105" s="31">
        <f t="shared" si="6"/>
        <v>0</v>
      </c>
    </row>
    <row r="106" spans="1:10" ht="83.25" customHeight="1" x14ac:dyDescent="0.25">
      <c r="A106" s="25" t="s">
        <v>214</v>
      </c>
      <c r="B106" s="10" t="s">
        <v>160</v>
      </c>
      <c r="C106" s="67" t="s">
        <v>161</v>
      </c>
      <c r="D106" s="68"/>
      <c r="E106" s="68"/>
      <c r="F106" s="69"/>
      <c r="G106" s="2" t="s">
        <v>35</v>
      </c>
      <c r="H106" s="7">
        <v>400</v>
      </c>
      <c r="I106" s="6"/>
      <c r="J106" s="31">
        <f t="shared" si="6"/>
        <v>0</v>
      </c>
    </row>
    <row r="107" spans="1:10" ht="31.5" customHeight="1" x14ac:dyDescent="0.25">
      <c r="A107" s="25" t="s">
        <v>215</v>
      </c>
      <c r="B107" s="7" t="s">
        <v>153</v>
      </c>
      <c r="C107" s="67" t="s">
        <v>154</v>
      </c>
      <c r="D107" s="68"/>
      <c r="E107" s="68"/>
      <c r="F107" s="69"/>
      <c r="G107" s="2" t="s">
        <v>35</v>
      </c>
      <c r="H107" s="7">
        <v>400</v>
      </c>
      <c r="I107" s="6"/>
      <c r="J107" s="31">
        <f t="shared" si="6"/>
        <v>0</v>
      </c>
    </row>
    <row r="108" spans="1:10" ht="62.25" customHeight="1" x14ac:dyDescent="0.25">
      <c r="A108" s="25" t="s">
        <v>216</v>
      </c>
      <c r="B108" s="10" t="s">
        <v>164</v>
      </c>
      <c r="C108" s="67" t="s">
        <v>181</v>
      </c>
      <c r="D108" s="68"/>
      <c r="E108" s="68"/>
      <c r="F108" s="69"/>
      <c r="G108" s="2" t="s">
        <v>35</v>
      </c>
      <c r="H108" s="7">
        <v>400</v>
      </c>
      <c r="I108" s="6"/>
      <c r="J108" s="31">
        <f t="shared" si="6"/>
        <v>0</v>
      </c>
    </row>
    <row r="109" spans="1:10" x14ac:dyDescent="0.25">
      <c r="A109" s="59" t="s">
        <v>218</v>
      </c>
      <c r="B109" s="60"/>
      <c r="C109" s="60"/>
      <c r="D109" s="60"/>
      <c r="E109" s="60"/>
      <c r="F109" s="60"/>
      <c r="G109" s="60"/>
      <c r="H109" s="60"/>
      <c r="I109" s="60"/>
      <c r="J109" s="34">
        <f>SUM(J102:J108)</f>
        <v>0</v>
      </c>
    </row>
    <row r="110" spans="1:10" x14ac:dyDescent="0.25">
      <c r="A110" s="30" t="s">
        <v>219</v>
      </c>
      <c r="B110" s="61" t="s">
        <v>220</v>
      </c>
      <c r="C110" s="62"/>
      <c r="D110" s="62"/>
      <c r="E110" s="62"/>
      <c r="F110" s="62"/>
      <c r="G110" s="62"/>
      <c r="H110" s="62"/>
      <c r="I110" s="62"/>
      <c r="J110" s="63"/>
    </row>
    <row r="111" spans="1:10" ht="60" customHeight="1" x14ac:dyDescent="0.25">
      <c r="A111" s="25" t="s">
        <v>227</v>
      </c>
      <c r="B111" s="7" t="s">
        <v>140</v>
      </c>
      <c r="C111" s="67" t="s">
        <v>141</v>
      </c>
      <c r="D111" s="68"/>
      <c r="E111" s="68"/>
      <c r="F111" s="69"/>
      <c r="G111" s="2" t="s">
        <v>35</v>
      </c>
      <c r="H111" s="7">
        <v>350</v>
      </c>
      <c r="I111" s="6"/>
      <c r="J111" s="31">
        <f>H111*I111</f>
        <v>0</v>
      </c>
    </row>
    <row r="112" spans="1:10" ht="46.5" customHeight="1" x14ac:dyDescent="0.25">
      <c r="A112" s="25" t="s">
        <v>228</v>
      </c>
      <c r="B112" s="9" t="s">
        <v>231</v>
      </c>
      <c r="C112" s="67" t="s">
        <v>462</v>
      </c>
      <c r="D112" s="68"/>
      <c r="E112" s="68"/>
      <c r="F112" s="69"/>
      <c r="G112" s="2" t="s">
        <v>35</v>
      </c>
      <c r="H112" s="7">
        <v>350</v>
      </c>
      <c r="I112" s="6"/>
      <c r="J112" s="31">
        <f t="shared" ref="J112:J114" si="7">H112*I112</f>
        <v>0</v>
      </c>
    </row>
    <row r="113" spans="1:10" ht="53.25" customHeight="1" x14ac:dyDescent="0.25">
      <c r="A113" s="25" t="s">
        <v>229</v>
      </c>
      <c r="B113" s="9" t="s">
        <v>191</v>
      </c>
      <c r="C113" s="67" t="s">
        <v>217</v>
      </c>
      <c r="D113" s="68"/>
      <c r="E113" s="68"/>
      <c r="F113" s="69"/>
      <c r="G113" s="2" t="s">
        <v>35</v>
      </c>
      <c r="H113" s="7">
        <v>350</v>
      </c>
      <c r="I113" s="6"/>
      <c r="J113" s="31">
        <f>H113*I113</f>
        <v>0</v>
      </c>
    </row>
    <row r="114" spans="1:10" s="45" customFormat="1" ht="77.25" customHeight="1" x14ac:dyDescent="0.25">
      <c r="A114" s="40" t="s">
        <v>230</v>
      </c>
      <c r="B114" s="46" t="s">
        <v>232</v>
      </c>
      <c r="C114" s="103" t="s">
        <v>233</v>
      </c>
      <c r="D114" s="104"/>
      <c r="E114" s="104"/>
      <c r="F114" s="105"/>
      <c r="G114" s="42" t="s">
        <v>35</v>
      </c>
      <c r="H114" s="46">
        <v>350</v>
      </c>
      <c r="I114" s="43"/>
      <c r="J114" s="44">
        <f t="shared" si="7"/>
        <v>0</v>
      </c>
    </row>
    <row r="115" spans="1:10" x14ac:dyDescent="0.25">
      <c r="A115" s="59" t="s">
        <v>234</v>
      </c>
      <c r="B115" s="60"/>
      <c r="C115" s="60"/>
      <c r="D115" s="60"/>
      <c r="E115" s="60"/>
      <c r="F115" s="60"/>
      <c r="G115" s="60"/>
      <c r="H115" s="60"/>
      <c r="I115" s="60"/>
      <c r="J115" s="34">
        <f>SUM(J111:J114)</f>
        <v>0</v>
      </c>
    </row>
    <row r="116" spans="1:10" x14ac:dyDescent="0.25">
      <c r="A116" s="30" t="s">
        <v>222</v>
      </c>
      <c r="B116" s="61" t="s">
        <v>235</v>
      </c>
      <c r="C116" s="62"/>
      <c r="D116" s="62"/>
      <c r="E116" s="62"/>
      <c r="F116" s="62"/>
      <c r="G116" s="62"/>
      <c r="H116" s="62"/>
      <c r="I116" s="62"/>
      <c r="J116" s="63"/>
    </row>
    <row r="117" spans="1:10" ht="93" customHeight="1" x14ac:dyDescent="0.25">
      <c r="A117" s="25" t="s">
        <v>236</v>
      </c>
      <c r="B117" s="7" t="s">
        <v>240</v>
      </c>
      <c r="C117" s="67" t="s">
        <v>241</v>
      </c>
      <c r="D117" s="68"/>
      <c r="E117" s="68"/>
      <c r="F117" s="69"/>
      <c r="G117" s="2" t="s">
        <v>35</v>
      </c>
      <c r="H117" s="7">
        <v>80</v>
      </c>
      <c r="I117" s="6"/>
      <c r="J117" s="31">
        <f>H117*I117</f>
        <v>0</v>
      </c>
    </row>
    <row r="118" spans="1:10" ht="45.75" customHeight="1" x14ac:dyDescent="0.25">
      <c r="A118" s="25" t="s">
        <v>237</v>
      </c>
      <c r="B118" s="7" t="s">
        <v>242</v>
      </c>
      <c r="C118" s="67" t="s">
        <v>243</v>
      </c>
      <c r="D118" s="68"/>
      <c r="E118" s="68"/>
      <c r="F118" s="69"/>
      <c r="G118" s="2" t="s">
        <v>35</v>
      </c>
      <c r="H118" s="7">
        <v>80</v>
      </c>
      <c r="I118" s="6"/>
      <c r="J118" s="31">
        <f>H118*I118</f>
        <v>0</v>
      </c>
    </row>
    <row r="119" spans="1:10" ht="64.5" customHeight="1" x14ac:dyDescent="0.25">
      <c r="A119" s="25" t="s">
        <v>238</v>
      </c>
      <c r="B119" s="7" t="s">
        <v>140</v>
      </c>
      <c r="C119" s="67" t="s">
        <v>141</v>
      </c>
      <c r="D119" s="68"/>
      <c r="E119" s="68"/>
      <c r="F119" s="69"/>
      <c r="G119" s="2" t="s">
        <v>35</v>
      </c>
      <c r="H119" s="7">
        <v>80</v>
      </c>
      <c r="I119" s="6"/>
      <c r="J119" s="31">
        <f t="shared" ref="J119:J120" si="8">H119*I119</f>
        <v>0</v>
      </c>
    </row>
    <row r="120" spans="1:10" ht="75" customHeight="1" x14ac:dyDescent="0.25">
      <c r="A120" s="25" t="s">
        <v>239</v>
      </c>
      <c r="B120" s="7" t="s">
        <v>232</v>
      </c>
      <c r="C120" s="67" t="s">
        <v>233</v>
      </c>
      <c r="D120" s="68"/>
      <c r="E120" s="68"/>
      <c r="F120" s="69"/>
      <c r="G120" s="2" t="s">
        <v>35</v>
      </c>
      <c r="H120" s="7">
        <v>80</v>
      </c>
      <c r="I120" s="6"/>
      <c r="J120" s="31">
        <f t="shared" si="8"/>
        <v>0</v>
      </c>
    </row>
    <row r="121" spans="1:10" x14ac:dyDescent="0.25">
      <c r="A121" s="59" t="s">
        <v>244</v>
      </c>
      <c r="B121" s="60"/>
      <c r="C121" s="60"/>
      <c r="D121" s="60"/>
      <c r="E121" s="60"/>
      <c r="F121" s="60"/>
      <c r="G121" s="60"/>
      <c r="H121" s="60"/>
      <c r="I121" s="60"/>
      <c r="J121" s="34">
        <f>SUM(J117:J120)</f>
        <v>0</v>
      </c>
    </row>
    <row r="122" spans="1:10" x14ac:dyDescent="0.25">
      <c r="A122" s="30" t="s">
        <v>223</v>
      </c>
      <c r="B122" s="61" t="s">
        <v>235</v>
      </c>
      <c r="C122" s="62"/>
      <c r="D122" s="62"/>
      <c r="E122" s="62"/>
      <c r="F122" s="62"/>
      <c r="G122" s="62"/>
      <c r="H122" s="62"/>
      <c r="I122" s="62"/>
      <c r="J122" s="63"/>
    </row>
    <row r="123" spans="1:10" ht="61.5" customHeight="1" x14ac:dyDescent="0.25">
      <c r="A123" s="25" t="s">
        <v>245</v>
      </c>
      <c r="B123" s="7" t="s">
        <v>252</v>
      </c>
      <c r="C123" s="56" t="s">
        <v>264</v>
      </c>
      <c r="D123" s="57"/>
      <c r="E123" s="57"/>
      <c r="F123" s="58"/>
      <c r="G123" s="7" t="s">
        <v>17</v>
      </c>
      <c r="H123" s="7">
        <v>701</v>
      </c>
      <c r="I123" s="6"/>
      <c r="J123" s="31">
        <f>H123*I123</f>
        <v>0</v>
      </c>
    </row>
    <row r="124" spans="1:10" ht="61.5" customHeight="1" x14ac:dyDescent="0.25">
      <c r="A124" s="25" t="s">
        <v>246</v>
      </c>
      <c r="B124" s="7" t="s">
        <v>252</v>
      </c>
      <c r="C124" s="56" t="s">
        <v>265</v>
      </c>
      <c r="D124" s="57"/>
      <c r="E124" s="57"/>
      <c r="F124" s="58"/>
      <c r="G124" s="7" t="s">
        <v>17</v>
      </c>
      <c r="H124" s="7">
        <v>1357</v>
      </c>
      <c r="I124" s="6"/>
      <c r="J124" s="31">
        <f t="shared" ref="J124:J129" si="9">H124*I124</f>
        <v>0</v>
      </c>
    </row>
    <row r="125" spans="1:10" ht="60" customHeight="1" x14ac:dyDescent="0.25">
      <c r="A125" s="25" t="s">
        <v>247</v>
      </c>
      <c r="B125" s="7" t="s">
        <v>253</v>
      </c>
      <c r="C125" s="56" t="s">
        <v>266</v>
      </c>
      <c r="D125" s="57"/>
      <c r="E125" s="57"/>
      <c r="F125" s="58"/>
      <c r="G125" s="7" t="s">
        <v>17</v>
      </c>
      <c r="H125" s="7">
        <v>85</v>
      </c>
      <c r="I125" s="6"/>
      <c r="J125" s="31">
        <f t="shared" si="9"/>
        <v>0</v>
      </c>
    </row>
    <row r="126" spans="1:10" ht="61.5" customHeight="1" x14ac:dyDescent="0.25">
      <c r="A126" s="25" t="s">
        <v>248</v>
      </c>
      <c r="B126" s="7" t="s">
        <v>254</v>
      </c>
      <c r="C126" s="56" t="s">
        <v>267</v>
      </c>
      <c r="D126" s="57"/>
      <c r="E126" s="57"/>
      <c r="F126" s="58"/>
      <c r="G126" s="7" t="s">
        <v>17</v>
      </c>
      <c r="H126" s="7">
        <v>830</v>
      </c>
      <c r="I126" s="6"/>
      <c r="J126" s="31">
        <f>H126*I126</f>
        <v>0</v>
      </c>
    </row>
    <row r="127" spans="1:10" s="45" customFormat="1" ht="33" customHeight="1" x14ac:dyDescent="0.25">
      <c r="A127" s="40" t="s">
        <v>249</v>
      </c>
      <c r="B127" s="46" t="s">
        <v>254</v>
      </c>
      <c r="C127" s="111" t="s">
        <v>268</v>
      </c>
      <c r="D127" s="112"/>
      <c r="E127" s="112"/>
      <c r="F127" s="113"/>
      <c r="G127" s="42" t="s">
        <v>36</v>
      </c>
      <c r="H127" s="46">
        <v>29.05</v>
      </c>
      <c r="I127" s="43"/>
      <c r="J127" s="44">
        <f t="shared" si="9"/>
        <v>0</v>
      </c>
    </row>
    <row r="128" spans="1:10" s="45" customFormat="1" ht="46.5" customHeight="1" x14ac:dyDescent="0.25">
      <c r="A128" s="40" t="s">
        <v>250</v>
      </c>
      <c r="B128" s="46" t="s">
        <v>255</v>
      </c>
      <c r="C128" s="111" t="s">
        <v>269</v>
      </c>
      <c r="D128" s="112"/>
      <c r="E128" s="112"/>
      <c r="F128" s="113"/>
      <c r="G128" s="46" t="s">
        <v>17</v>
      </c>
      <c r="H128" s="46">
        <v>1665</v>
      </c>
      <c r="I128" s="43"/>
      <c r="J128" s="44">
        <f t="shared" si="9"/>
        <v>0</v>
      </c>
    </row>
    <row r="129" spans="1:10" s="45" customFormat="1" ht="31.5" customHeight="1" x14ac:dyDescent="0.25">
      <c r="A129" s="40" t="s">
        <v>251</v>
      </c>
      <c r="B129" s="46" t="s">
        <v>255</v>
      </c>
      <c r="C129" s="111" t="s">
        <v>270</v>
      </c>
      <c r="D129" s="112"/>
      <c r="E129" s="112"/>
      <c r="F129" s="113"/>
      <c r="G129" s="42" t="s">
        <v>36</v>
      </c>
      <c r="H129" s="46">
        <v>76.59</v>
      </c>
      <c r="I129" s="43"/>
      <c r="J129" s="44">
        <f t="shared" si="9"/>
        <v>0</v>
      </c>
    </row>
    <row r="130" spans="1:10" x14ac:dyDescent="0.25">
      <c r="A130" s="59" t="s">
        <v>256</v>
      </c>
      <c r="B130" s="60"/>
      <c r="C130" s="60"/>
      <c r="D130" s="60"/>
      <c r="E130" s="60"/>
      <c r="F130" s="60"/>
      <c r="G130" s="60"/>
      <c r="H130" s="60"/>
      <c r="I130" s="60"/>
      <c r="J130" s="34">
        <f>SUM(J123:J129)</f>
        <v>0</v>
      </c>
    </row>
    <row r="131" spans="1:10" x14ac:dyDescent="0.25">
      <c r="A131" s="30" t="s">
        <v>224</v>
      </c>
      <c r="B131" s="61" t="s">
        <v>257</v>
      </c>
      <c r="C131" s="62"/>
      <c r="D131" s="62"/>
      <c r="E131" s="62"/>
      <c r="F131" s="62"/>
      <c r="G131" s="62"/>
      <c r="H131" s="62"/>
      <c r="I131" s="62"/>
      <c r="J131" s="63"/>
    </row>
    <row r="132" spans="1:10" ht="73.5" customHeight="1" x14ac:dyDescent="0.25">
      <c r="A132" s="25" t="s">
        <v>258</v>
      </c>
      <c r="B132" s="7" t="s">
        <v>271</v>
      </c>
      <c r="C132" s="56" t="s">
        <v>272</v>
      </c>
      <c r="D132" s="57"/>
      <c r="E132" s="57"/>
      <c r="F132" s="58"/>
      <c r="G132" s="2" t="s">
        <v>36</v>
      </c>
      <c r="H132" s="7">
        <v>10.8</v>
      </c>
      <c r="I132" s="6"/>
      <c r="J132" s="31">
        <f>H132*I132</f>
        <v>0</v>
      </c>
    </row>
    <row r="133" spans="1:10" ht="30" customHeight="1" x14ac:dyDescent="0.25">
      <c r="A133" s="25" t="s">
        <v>259</v>
      </c>
      <c r="B133" s="7" t="s">
        <v>271</v>
      </c>
      <c r="C133" s="56" t="s">
        <v>273</v>
      </c>
      <c r="D133" s="57"/>
      <c r="E133" s="57"/>
      <c r="F133" s="58"/>
      <c r="G133" s="2" t="s">
        <v>35</v>
      </c>
      <c r="H133" s="7">
        <v>18</v>
      </c>
      <c r="I133" s="6"/>
      <c r="J133" s="31">
        <f>H133*I133</f>
        <v>0</v>
      </c>
    </row>
    <row r="134" spans="1:10" ht="45" customHeight="1" x14ac:dyDescent="0.25">
      <c r="A134" s="25" t="s">
        <v>260</v>
      </c>
      <c r="B134" s="7" t="s">
        <v>271</v>
      </c>
      <c r="C134" s="56" t="s">
        <v>274</v>
      </c>
      <c r="D134" s="57"/>
      <c r="E134" s="57"/>
      <c r="F134" s="58"/>
      <c r="G134" s="7" t="s">
        <v>17</v>
      </c>
      <c r="H134" s="7">
        <v>49</v>
      </c>
      <c r="I134" s="6"/>
      <c r="J134" s="31">
        <f t="shared" ref="J134:J137" si="10">H134*I134</f>
        <v>0</v>
      </c>
    </row>
    <row r="135" spans="1:10" ht="62.25" customHeight="1" x14ac:dyDescent="0.25">
      <c r="A135" s="25" t="s">
        <v>261</v>
      </c>
      <c r="B135" s="7" t="s">
        <v>271</v>
      </c>
      <c r="C135" s="56" t="s">
        <v>275</v>
      </c>
      <c r="D135" s="57"/>
      <c r="E135" s="57"/>
      <c r="F135" s="58"/>
      <c r="G135" s="2" t="s">
        <v>36</v>
      </c>
      <c r="H135" s="7">
        <v>10.8</v>
      </c>
      <c r="I135" s="6"/>
      <c r="J135" s="31">
        <f t="shared" si="10"/>
        <v>0</v>
      </c>
    </row>
    <row r="136" spans="1:10" ht="78.75" customHeight="1" x14ac:dyDescent="0.25">
      <c r="A136" s="25" t="s">
        <v>262</v>
      </c>
      <c r="B136" s="7" t="s">
        <v>271</v>
      </c>
      <c r="C136" s="56" t="s">
        <v>276</v>
      </c>
      <c r="D136" s="57"/>
      <c r="E136" s="57"/>
      <c r="F136" s="58"/>
      <c r="G136" s="2" t="s">
        <v>36</v>
      </c>
      <c r="H136" s="7">
        <v>10.8</v>
      </c>
      <c r="I136" s="6"/>
      <c r="J136" s="31">
        <f t="shared" si="10"/>
        <v>0</v>
      </c>
    </row>
    <row r="137" spans="1:10" ht="59.25" customHeight="1" x14ac:dyDescent="0.25">
      <c r="A137" s="25" t="s">
        <v>263</v>
      </c>
      <c r="B137" s="7" t="s">
        <v>271</v>
      </c>
      <c r="C137" s="56" t="s">
        <v>277</v>
      </c>
      <c r="D137" s="57"/>
      <c r="E137" s="57"/>
      <c r="F137" s="58"/>
      <c r="G137" s="2" t="s">
        <v>36</v>
      </c>
      <c r="H137" s="7">
        <v>5.9</v>
      </c>
      <c r="I137" s="6"/>
      <c r="J137" s="31">
        <f t="shared" si="10"/>
        <v>0</v>
      </c>
    </row>
    <row r="138" spans="1:10" x14ac:dyDescent="0.25">
      <c r="A138" s="59" t="s">
        <v>278</v>
      </c>
      <c r="B138" s="60"/>
      <c r="C138" s="60"/>
      <c r="D138" s="60"/>
      <c r="E138" s="60"/>
      <c r="F138" s="60"/>
      <c r="G138" s="60"/>
      <c r="H138" s="60"/>
      <c r="I138" s="60"/>
      <c r="J138" s="34">
        <f>SUM(J132:J137)</f>
        <v>0</v>
      </c>
    </row>
    <row r="139" spans="1:10" x14ac:dyDescent="0.25">
      <c r="A139" s="30" t="s">
        <v>225</v>
      </c>
      <c r="B139" s="61" t="s">
        <v>279</v>
      </c>
      <c r="C139" s="62"/>
      <c r="D139" s="62"/>
      <c r="E139" s="62"/>
      <c r="F139" s="62"/>
      <c r="G139" s="62"/>
      <c r="H139" s="62"/>
      <c r="I139" s="62"/>
      <c r="J139" s="63"/>
    </row>
    <row r="140" spans="1:10" ht="64.5" customHeight="1" x14ac:dyDescent="0.25">
      <c r="A140" s="25" t="s">
        <v>281</v>
      </c>
      <c r="B140" s="7" t="s">
        <v>283</v>
      </c>
      <c r="C140" s="56" t="s">
        <v>284</v>
      </c>
      <c r="D140" s="57"/>
      <c r="E140" s="57"/>
      <c r="F140" s="58"/>
      <c r="G140" s="7" t="s">
        <v>17</v>
      </c>
      <c r="H140" s="7">
        <v>780</v>
      </c>
      <c r="I140" s="6"/>
      <c r="J140" s="31">
        <f>H140*I140</f>
        <v>0</v>
      </c>
    </row>
    <row r="141" spans="1:10" ht="62.25" customHeight="1" x14ac:dyDescent="0.25">
      <c r="A141" s="25" t="s">
        <v>282</v>
      </c>
      <c r="B141" s="7" t="s">
        <v>283</v>
      </c>
      <c r="C141" s="56" t="s">
        <v>285</v>
      </c>
      <c r="D141" s="57"/>
      <c r="E141" s="57"/>
      <c r="F141" s="58"/>
      <c r="G141" s="7" t="s">
        <v>280</v>
      </c>
      <c r="H141" s="7">
        <v>40</v>
      </c>
      <c r="I141" s="6"/>
      <c r="J141" s="31">
        <f>H141*I141</f>
        <v>0</v>
      </c>
    </row>
    <row r="142" spans="1:10" x14ac:dyDescent="0.25">
      <c r="A142" s="59" t="s">
        <v>286</v>
      </c>
      <c r="B142" s="60"/>
      <c r="C142" s="60"/>
      <c r="D142" s="60"/>
      <c r="E142" s="60"/>
      <c r="F142" s="60"/>
      <c r="G142" s="60"/>
      <c r="H142" s="60"/>
      <c r="I142" s="60"/>
      <c r="J142" s="34">
        <f>SUM(J140:J141)</f>
        <v>0</v>
      </c>
    </row>
    <row r="143" spans="1:10" x14ac:dyDescent="0.25">
      <c r="A143" s="30" t="s">
        <v>226</v>
      </c>
      <c r="B143" s="61" t="s">
        <v>287</v>
      </c>
      <c r="C143" s="62"/>
      <c r="D143" s="62"/>
      <c r="E143" s="62"/>
      <c r="F143" s="62"/>
      <c r="G143" s="62"/>
      <c r="H143" s="62"/>
      <c r="I143" s="62"/>
      <c r="J143" s="63"/>
    </row>
    <row r="144" spans="1:10" ht="78.75" customHeight="1" x14ac:dyDescent="0.25">
      <c r="A144" s="25" t="s">
        <v>288</v>
      </c>
      <c r="B144" s="7" t="s">
        <v>309</v>
      </c>
      <c r="C144" s="56" t="s">
        <v>311</v>
      </c>
      <c r="D144" s="57"/>
      <c r="E144" s="57"/>
      <c r="F144" s="58"/>
      <c r="G144" s="7" t="s">
        <v>70</v>
      </c>
      <c r="H144" s="7">
        <v>32</v>
      </c>
      <c r="I144" s="6"/>
      <c r="J144" s="31">
        <f>H144*I144</f>
        <v>0</v>
      </c>
    </row>
    <row r="145" spans="1:10" ht="79.5" customHeight="1" x14ac:dyDescent="0.25">
      <c r="A145" s="25" t="s">
        <v>289</v>
      </c>
      <c r="B145" s="7" t="s">
        <v>309</v>
      </c>
      <c r="C145" s="56" t="s">
        <v>312</v>
      </c>
      <c r="D145" s="57"/>
      <c r="E145" s="57"/>
      <c r="F145" s="58"/>
      <c r="G145" s="7" t="s">
        <v>70</v>
      </c>
      <c r="H145" s="7">
        <v>21</v>
      </c>
      <c r="I145" s="6"/>
      <c r="J145" s="31">
        <f t="shared" ref="J145:J164" si="11">H145*I145</f>
        <v>0</v>
      </c>
    </row>
    <row r="146" spans="1:10" ht="32.25" customHeight="1" x14ac:dyDescent="0.25">
      <c r="A146" s="25" t="s">
        <v>290</v>
      </c>
      <c r="B146" s="7" t="s">
        <v>309</v>
      </c>
      <c r="C146" s="56" t="s">
        <v>313</v>
      </c>
      <c r="D146" s="57"/>
      <c r="E146" s="57"/>
      <c r="F146" s="58"/>
      <c r="G146" s="7" t="s">
        <v>17</v>
      </c>
      <c r="H146" s="7">
        <v>248</v>
      </c>
      <c r="I146" s="6"/>
      <c r="J146" s="31">
        <f t="shared" si="11"/>
        <v>0</v>
      </c>
    </row>
    <row r="147" spans="1:10" ht="48.75" customHeight="1" x14ac:dyDescent="0.25">
      <c r="A147" s="25" t="s">
        <v>291</v>
      </c>
      <c r="B147" s="7" t="s">
        <v>309</v>
      </c>
      <c r="C147" s="56" t="s">
        <v>314</v>
      </c>
      <c r="D147" s="57"/>
      <c r="E147" s="57"/>
      <c r="F147" s="58"/>
      <c r="G147" s="2" t="s">
        <v>36</v>
      </c>
      <c r="H147" s="7">
        <v>29.8</v>
      </c>
      <c r="I147" s="6"/>
      <c r="J147" s="31">
        <f t="shared" si="11"/>
        <v>0</v>
      </c>
    </row>
    <row r="148" spans="1:10" ht="47.25" customHeight="1" x14ac:dyDescent="0.25">
      <c r="A148" s="25" t="s">
        <v>292</v>
      </c>
      <c r="B148" s="7" t="s">
        <v>309</v>
      </c>
      <c r="C148" s="56" t="s">
        <v>315</v>
      </c>
      <c r="D148" s="57"/>
      <c r="E148" s="57"/>
      <c r="F148" s="58"/>
      <c r="G148" s="2" t="s">
        <v>36</v>
      </c>
      <c r="H148" s="7">
        <v>66.599999999999994</v>
      </c>
      <c r="I148" s="6"/>
      <c r="J148" s="31">
        <f t="shared" si="11"/>
        <v>0</v>
      </c>
    </row>
    <row r="149" spans="1:10" ht="36.75" customHeight="1" x14ac:dyDescent="0.25">
      <c r="A149" s="25" t="s">
        <v>293</v>
      </c>
      <c r="B149" s="7" t="s">
        <v>309</v>
      </c>
      <c r="C149" s="56" t="s">
        <v>316</v>
      </c>
      <c r="D149" s="57"/>
      <c r="E149" s="57"/>
      <c r="F149" s="58"/>
      <c r="G149" s="2" t="s">
        <v>17</v>
      </c>
      <c r="H149" s="7">
        <v>735</v>
      </c>
      <c r="I149" s="6"/>
      <c r="J149" s="31">
        <f t="shared" si="11"/>
        <v>0</v>
      </c>
    </row>
    <row r="150" spans="1:10" ht="47.25" customHeight="1" x14ac:dyDescent="0.25">
      <c r="A150" s="25" t="s">
        <v>294</v>
      </c>
      <c r="B150" s="7" t="s">
        <v>309</v>
      </c>
      <c r="C150" s="56" t="s">
        <v>317</v>
      </c>
      <c r="D150" s="57"/>
      <c r="E150" s="57"/>
      <c r="F150" s="58"/>
      <c r="G150" s="2" t="s">
        <v>36</v>
      </c>
      <c r="H150" s="7">
        <v>176.4</v>
      </c>
      <c r="I150" s="6"/>
      <c r="J150" s="31">
        <f t="shared" si="11"/>
        <v>0</v>
      </c>
    </row>
    <row r="151" spans="1:10" ht="46.5" customHeight="1" x14ac:dyDescent="0.25">
      <c r="A151" s="25" t="s">
        <v>295</v>
      </c>
      <c r="B151" s="7" t="s">
        <v>309</v>
      </c>
      <c r="C151" s="56" t="s">
        <v>318</v>
      </c>
      <c r="D151" s="57"/>
      <c r="E151" s="57"/>
      <c r="F151" s="58"/>
      <c r="G151" s="2" t="s">
        <v>36</v>
      </c>
      <c r="H151" s="7">
        <v>525.1</v>
      </c>
      <c r="I151" s="6"/>
      <c r="J151" s="31">
        <f t="shared" si="11"/>
        <v>0</v>
      </c>
    </row>
    <row r="152" spans="1:10" ht="31.5" customHeight="1" x14ac:dyDescent="0.25">
      <c r="A152" s="25" t="s">
        <v>296</v>
      </c>
      <c r="B152" s="7" t="s">
        <v>309</v>
      </c>
      <c r="C152" s="56" t="s">
        <v>319</v>
      </c>
      <c r="D152" s="57"/>
      <c r="E152" s="57"/>
      <c r="F152" s="58"/>
      <c r="G152" s="2" t="s">
        <v>17</v>
      </c>
      <c r="H152" s="7">
        <v>235</v>
      </c>
      <c r="I152" s="6"/>
      <c r="J152" s="31">
        <f t="shared" si="11"/>
        <v>0</v>
      </c>
    </row>
    <row r="153" spans="1:10" ht="49.5" customHeight="1" x14ac:dyDescent="0.25">
      <c r="A153" s="25" t="s">
        <v>297</v>
      </c>
      <c r="B153" s="7" t="s">
        <v>309</v>
      </c>
      <c r="C153" s="56" t="s">
        <v>320</v>
      </c>
      <c r="D153" s="57"/>
      <c r="E153" s="57"/>
      <c r="F153" s="58"/>
      <c r="G153" s="2" t="s">
        <v>36</v>
      </c>
      <c r="H153" s="7">
        <v>47</v>
      </c>
      <c r="I153" s="6"/>
      <c r="J153" s="31">
        <f>H153*I153</f>
        <v>0</v>
      </c>
    </row>
    <row r="154" spans="1:10" ht="47.25" customHeight="1" x14ac:dyDescent="0.25">
      <c r="A154" s="25" t="s">
        <v>298</v>
      </c>
      <c r="B154" s="7" t="s">
        <v>309</v>
      </c>
      <c r="C154" s="56" t="s">
        <v>321</v>
      </c>
      <c r="D154" s="57"/>
      <c r="E154" s="57"/>
      <c r="F154" s="58"/>
      <c r="G154" s="2" t="s">
        <v>36</v>
      </c>
      <c r="H154" s="7">
        <v>141.9</v>
      </c>
      <c r="I154" s="6"/>
      <c r="J154" s="31">
        <f t="shared" si="11"/>
        <v>0</v>
      </c>
    </row>
    <row r="155" spans="1:10" ht="78" customHeight="1" x14ac:dyDescent="0.25">
      <c r="A155" s="25" t="s">
        <v>299</v>
      </c>
      <c r="B155" s="7" t="s">
        <v>309</v>
      </c>
      <c r="C155" s="56" t="s">
        <v>322</v>
      </c>
      <c r="D155" s="57"/>
      <c r="E155" s="57"/>
      <c r="F155" s="58"/>
      <c r="G155" s="7" t="s">
        <v>70</v>
      </c>
      <c r="H155" s="7">
        <v>39</v>
      </c>
      <c r="I155" s="6"/>
      <c r="J155" s="31">
        <f t="shared" si="11"/>
        <v>0</v>
      </c>
    </row>
    <row r="156" spans="1:10" ht="32.25" customHeight="1" x14ac:dyDescent="0.25">
      <c r="A156" s="25" t="s">
        <v>300</v>
      </c>
      <c r="B156" s="9" t="s">
        <v>124</v>
      </c>
      <c r="C156" s="56" t="s">
        <v>323</v>
      </c>
      <c r="D156" s="57"/>
      <c r="E156" s="57"/>
      <c r="F156" s="58"/>
      <c r="G156" s="2" t="s">
        <v>36</v>
      </c>
      <c r="H156" s="7">
        <v>1118.0999999999999</v>
      </c>
      <c r="I156" s="6"/>
      <c r="J156" s="31">
        <f t="shared" si="11"/>
        <v>0</v>
      </c>
    </row>
    <row r="157" spans="1:10" ht="93.75" customHeight="1" x14ac:dyDescent="0.25">
      <c r="A157" s="25" t="s">
        <v>301</v>
      </c>
      <c r="B157" s="9" t="s">
        <v>124</v>
      </c>
      <c r="C157" s="56" t="s">
        <v>324</v>
      </c>
      <c r="D157" s="57"/>
      <c r="E157" s="57"/>
      <c r="F157" s="58"/>
      <c r="G157" s="2" t="s">
        <v>36</v>
      </c>
      <c r="H157" s="7">
        <v>1118.0999999999999</v>
      </c>
      <c r="I157" s="6"/>
      <c r="J157" s="31">
        <f t="shared" si="11"/>
        <v>0</v>
      </c>
    </row>
    <row r="158" spans="1:10" ht="121.5" customHeight="1" x14ac:dyDescent="0.25">
      <c r="A158" s="25" t="s">
        <v>302</v>
      </c>
      <c r="B158" s="9" t="s">
        <v>124</v>
      </c>
      <c r="C158" s="56" t="s">
        <v>556</v>
      </c>
      <c r="D158" s="57"/>
      <c r="E158" s="57"/>
      <c r="F158" s="58"/>
      <c r="G158" s="2" t="s">
        <v>36</v>
      </c>
      <c r="H158" s="7">
        <v>1118.0999999999999</v>
      </c>
      <c r="I158" s="6"/>
      <c r="J158" s="31">
        <f t="shared" si="11"/>
        <v>0</v>
      </c>
    </row>
    <row r="159" spans="1:10" ht="33" customHeight="1" x14ac:dyDescent="0.25">
      <c r="A159" s="25" t="s">
        <v>303</v>
      </c>
      <c r="B159" s="7" t="s">
        <v>310</v>
      </c>
      <c r="C159" s="56" t="s">
        <v>326</v>
      </c>
      <c r="D159" s="57"/>
      <c r="E159" s="57"/>
      <c r="F159" s="58"/>
      <c r="G159" s="7" t="s">
        <v>17</v>
      </c>
      <c r="H159" s="7">
        <v>10</v>
      </c>
      <c r="I159" s="6"/>
      <c r="J159" s="31">
        <f t="shared" si="11"/>
        <v>0</v>
      </c>
    </row>
    <row r="160" spans="1:10" ht="35.25" customHeight="1" x14ac:dyDescent="0.25">
      <c r="A160" s="25" t="s">
        <v>304</v>
      </c>
      <c r="B160" s="7" t="s">
        <v>310</v>
      </c>
      <c r="C160" s="56" t="s">
        <v>327</v>
      </c>
      <c r="D160" s="57"/>
      <c r="E160" s="57"/>
      <c r="F160" s="58"/>
      <c r="G160" s="2" t="s">
        <v>36</v>
      </c>
      <c r="H160" s="7">
        <v>1</v>
      </c>
      <c r="I160" s="6"/>
      <c r="J160" s="31">
        <f t="shared" si="11"/>
        <v>0</v>
      </c>
    </row>
    <row r="161" spans="1:10" ht="31.5" customHeight="1" x14ac:dyDescent="0.25">
      <c r="A161" s="25" t="s">
        <v>305</v>
      </c>
      <c r="B161" s="7" t="s">
        <v>310</v>
      </c>
      <c r="C161" s="56" t="s">
        <v>328</v>
      </c>
      <c r="D161" s="57"/>
      <c r="E161" s="57"/>
      <c r="F161" s="58"/>
      <c r="G161" s="2" t="s">
        <v>36</v>
      </c>
      <c r="H161" s="7">
        <v>1</v>
      </c>
      <c r="I161" s="6"/>
      <c r="J161" s="31">
        <f t="shared" si="11"/>
        <v>0</v>
      </c>
    </row>
    <row r="162" spans="1:10" ht="33.75" customHeight="1" x14ac:dyDescent="0.25">
      <c r="A162" s="25" t="s">
        <v>306</v>
      </c>
      <c r="B162" s="7" t="s">
        <v>310</v>
      </c>
      <c r="C162" s="56" t="s">
        <v>329</v>
      </c>
      <c r="D162" s="57"/>
      <c r="E162" s="57"/>
      <c r="F162" s="58"/>
      <c r="G162" s="2" t="s">
        <v>36</v>
      </c>
      <c r="H162" s="7">
        <v>5</v>
      </c>
      <c r="I162" s="6"/>
      <c r="J162" s="31">
        <f t="shared" si="11"/>
        <v>0</v>
      </c>
    </row>
    <row r="163" spans="1:10" ht="47.25" customHeight="1" x14ac:dyDescent="0.25">
      <c r="A163" s="25" t="s">
        <v>307</v>
      </c>
      <c r="B163" s="7" t="s">
        <v>310</v>
      </c>
      <c r="C163" s="56" t="s">
        <v>330</v>
      </c>
      <c r="D163" s="57"/>
      <c r="E163" s="57"/>
      <c r="F163" s="58"/>
      <c r="G163" s="2" t="s">
        <v>35</v>
      </c>
      <c r="H163" s="7">
        <v>20</v>
      </c>
      <c r="I163" s="6"/>
      <c r="J163" s="31">
        <f t="shared" si="11"/>
        <v>0</v>
      </c>
    </row>
    <row r="164" spans="1:10" ht="31.5" customHeight="1" x14ac:dyDescent="0.25">
      <c r="A164" s="25" t="s">
        <v>308</v>
      </c>
      <c r="B164" s="7" t="s">
        <v>310</v>
      </c>
      <c r="C164" s="56" t="s">
        <v>331</v>
      </c>
      <c r="D164" s="57"/>
      <c r="E164" s="57"/>
      <c r="F164" s="58"/>
      <c r="G164" s="7" t="s">
        <v>70</v>
      </c>
      <c r="H164" s="7">
        <v>3</v>
      </c>
      <c r="I164" s="6"/>
      <c r="J164" s="31">
        <f t="shared" si="11"/>
        <v>0</v>
      </c>
    </row>
    <row r="165" spans="1:10" x14ac:dyDescent="0.25">
      <c r="A165" s="59" t="s">
        <v>332</v>
      </c>
      <c r="B165" s="60"/>
      <c r="C165" s="60"/>
      <c r="D165" s="60"/>
      <c r="E165" s="60"/>
      <c r="F165" s="60"/>
      <c r="G165" s="60"/>
      <c r="H165" s="60"/>
      <c r="I165" s="60"/>
      <c r="J165" s="34">
        <f>SUM(J144:J164)</f>
        <v>0</v>
      </c>
    </row>
    <row r="166" spans="1:10" x14ac:dyDescent="0.25">
      <c r="A166" s="28" t="s">
        <v>345</v>
      </c>
      <c r="B166" s="61" t="s">
        <v>333</v>
      </c>
      <c r="C166" s="62"/>
      <c r="D166" s="62"/>
      <c r="E166" s="62"/>
      <c r="F166" s="62"/>
      <c r="G166" s="62"/>
      <c r="H166" s="62"/>
      <c r="I166" s="62"/>
      <c r="J166" s="63"/>
    </row>
    <row r="167" spans="1:10" s="45" customFormat="1" ht="95.25" customHeight="1" x14ac:dyDescent="0.25">
      <c r="A167" s="40" t="s">
        <v>334</v>
      </c>
      <c r="B167" s="46" t="s">
        <v>338</v>
      </c>
      <c r="C167" s="111" t="s">
        <v>339</v>
      </c>
      <c r="D167" s="112"/>
      <c r="E167" s="112"/>
      <c r="F167" s="113"/>
      <c r="G167" s="42" t="s">
        <v>36</v>
      </c>
      <c r="H167" s="46">
        <v>75</v>
      </c>
      <c r="I167" s="43"/>
      <c r="J167" s="44">
        <f>H167*I167</f>
        <v>0</v>
      </c>
    </row>
    <row r="168" spans="1:10" s="45" customFormat="1" ht="93.75" customHeight="1" x14ac:dyDescent="0.25">
      <c r="A168" s="40" t="s">
        <v>335</v>
      </c>
      <c r="B168" s="46" t="s">
        <v>338</v>
      </c>
      <c r="C168" s="111" t="s">
        <v>340</v>
      </c>
      <c r="D168" s="112"/>
      <c r="E168" s="112"/>
      <c r="F168" s="113"/>
      <c r="G168" s="42" t="s">
        <v>36</v>
      </c>
      <c r="H168" s="46">
        <v>70</v>
      </c>
      <c r="I168" s="43"/>
      <c r="J168" s="44">
        <f t="shared" ref="J168:J169" si="12">H168*I168</f>
        <v>0</v>
      </c>
    </row>
    <row r="169" spans="1:10" ht="79.5" customHeight="1" x14ac:dyDescent="0.25">
      <c r="A169" s="25" t="s">
        <v>336</v>
      </c>
      <c r="B169" s="7" t="s">
        <v>338</v>
      </c>
      <c r="C169" s="56" t="s">
        <v>341</v>
      </c>
      <c r="D169" s="57"/>
      <c r="E169" s="57"/>
      <c r="F169" s="58"/>
      <c r="G169" s="7" t="s">
        <v>17</v>
      </c>
      <c r="H169" s="7">
        <v>500</v>
      </c>
      <c r="I169" s="6"/>
      <c r="J169" s="31">
        <f t="shared" si="12"/>
        <v>0</v>
      </c>
    </row>
    <row r="170" spans="1:10" ht="76.5" customHeight="1" x14ac:dyDescent="0.25">
      <c r="A170" s="25" t="s">
        <v>337</v>
      </c>
      <c r="B170" s="7" t="s">
        <v>338</v>
      </c>
      <c r="C170" s="56" t="s">
        <v>342</v>
      </c>
      <c r="D170" s="57"/>
      <c r="E170" s="57"/>
      <c r="F170" s="58"/>
      <c r="G170" s="2" t="s">
        <v>35</v>
      </c>
      <c r="H170" s="7">
        <v>1450</v>
      </c>
      <c r="I170" s="6"/>
      <c r="J170" s="31">
        <f>H170*I170</f>
        <v>0</v>
      </c>
    </row>
    <row r="171" spans="1:10" x14ac:dyDescent="0.25">
      <c r="A171" s="59" t="s">
        <v>343</v>
      </c>
      <c r="B171" s="60"/>
      <c r="C171" s="60"/>
      <c r="D171" s="60"/>
      <c r="E171" s="60"/>
      <c r="F171" s="60"/>
      <c r="G171" s="60"/>
      <c r="H171" s="60"/>
      <c r="I171" s="60"/>
      <c r="J171" s="34">
        <f>SUM(J167:J170)</f>
        <v>0</v>
      </c>
    </row>
    <row r="172" spans="1:10" x14ac:dyDescent="0.25">
      <c r="A172" s="28" t="s">
        <v>344</v>
      </c>
      <c r="B172" s="61" t="s">
        <v>346</v>
      </c>
      <c r="C172" s="62"/>
      <c r="D172" s="62"/>
      <c r="E172" s="62"/>
      <c r="F172" s="62"/>
      <c r="G172" s="62"/>
      <c r="H172" s="62"/>
      <c r="I172" s="62"/>
      <c r="J172" s="63"/>
    </row>
    <row r="173" spans="1:10" ht="18" customHeight="1" x14ac:dyDescent="0.25">
      <c r="A173" s="25" t="s">
        <v>347</v>
      </c>
      <c r="B173" s="7" t="s">
        <v>353</v>
      </c>
      <c r="C173" s="56" t="s">
        <v>354</v>
      </c>
      <c r="D173" s="57"/>
      <c r="E173" s="57"/>
      <c r="F173" s="58"/>
      <c r="G173" s="2" t="s">
        <v>36</v>
      </c>
      <c r="H173" s="7">
        <v>100</v>
      </c>
      <c r="I173" s="6"/>
      <c r="J173" s="31">
        <f>H173*I173</f>
        <v>0</v>
      </c>
    </row>
    <row r="174" spans="1:10" ht="123" customHeight="1" x14ac:dyDescent="0.25">
      <c r="A174" s="25" t="s">
        <v>348</v>
      </c>
      <c r="B174" s="7" t="s">
        <v>353</v>
      </c>
      <c r="C174" s="56" t="s">
        <v>355</v>
      </c>
      <c r="D174" s="57"/>
      <c r="E174" s="57"/>
      <c r="F174" s="58"/>
      <c r="G174" s="2" t="s">
        <v>36</v>
      </c>
      <c r="H174" s="7">
        <v>100</v>
      </c>
      <c r="I174" s="6"/>
      <c r="J174" s="31">
        <f t="shared" ref="J174:J177" si="13">H174*I174</f>
        <v>0</v>
      </c>
    </row>
    <row r="175" spans="1:10" ht="92.25" customHeight="1" x14ac:dyDescent="0.25">
      <c r="A175" s="25" t="s">
        <v>349</v>
      </c>
      <c r="B175" s="7" t="s">
        <v>353</v>
      </c>
      <c r="C175" s="56" t="s">
        <v>356</v>
      </c>
      <c r="D175" s="57"/>
      <c r="E175" s="57"/>
      <c r="F175" s="58"/>
      <c r="G175" s="2" t="s">
        <v>36</v>
      </c>
      <c r="H175" s="7">
        <v>100</v>
      </c>
      <c r="I175" s="6"/>
      <c r="J175" s="31">
        <f t="shared" si="13"/>
        <v>0</v>
      </c>
    </row>
    <row r="176" spans="1:10" ht="34.5" customHeight="1" x14ac:dyDescent="0.25">
      <c r="A176" s="25" t="s">
        <v>350</v>
      </c>
      <c r="B176" s="7" t="s">
        <v>353</v>
      </c>
      <c r="C176" s="56" t="s">
        <v>357</v>
      </c>
      <c r="D176" s="57"/>
      <c r="E176" s="57"/>
      <c r="F176" s="58"/>
      <c r="G176" s="2" t="s">
        <v>36</v>
      </c>
      <c r="H176" s="7">
        <v>100</v>
      </c>
      <c r="I176" s="6"/>
      <c r="J176" s="31">
        <f t="shared" si="13"/>
        <v>0</v>
      </c>
    </row>
    <row r="177" spans="1:10" ht="46.5" customHeight="1" x14ac:dyDescent="0.25">
      <c r="A177" s="25" t="s">
        <v>351</v>
      </c>
      <c r="B177" s="7" t="s">
        <v>353</v>
      </c>
      <c r="C177" s="56" t="s">
        <v>352</v>
      </c>
      <c r="D177" s="57"/>
      <c r="E177" s="57"/>
      <c r="F177" s="58"/>
      <c r="G177" s="2" t="s">
        <v>35</v>
      </c>
      <c r="H177" s="7">
        <v>2000</v>
      </c>
      <c r="I177" s="6"/>
      <c r="J177" s="31">
        <f t="shared" si="13"/>
        <v>0</v>
      </c>
    </row>
    <row r="178" spans="1:10" x14ac:dyDescent="0.25">
      <c r="A178" s="59" t="s">
        <v>358</v>
      </c>
      <c r="B178" s="60"/>
      <c r="C178" s="60"/>
      <c r="D178" s="60"/>
      <c r="E178" s="60"/>
      <c r="F178" s="60"/>
      <c r="G178" s="60"/>
      <c r="H178" s="60"/>
      <c r="I178" s="60"/>
      <c r="J178" s="34">
        <f>SUM(J173:J177)</f>
        <v>0</v>
      </c>
    </row>
    <row r="179" spans="1:10" x14ac:dyDescent="0.25">
      <c r="A179" s="53" t="s">
        <v>380</v>
      </c>
      <c r="B179" s="54"/>
      <c r="C179" s="54"/>
      <c r="D179" s="54"/>
      <c r="E179" s="54"/>
      <c r="F179" s="54"/>
      <c r="G179" s="54"/>
      <c r="H179" s="54"/>
      <c r="I179" s="54"/>
      <c r="J179" s="55"/>
    </row>
    <row r="180" spans="1:10" x14ac:dyDescent="0.25">
      <c r="A180" s="30" t="s">
        <v>504</v>
      </c>
      <c r="B180" s="61" t="s">
        <v>382</v>
      </c>
      <c r="C180" s="62"/>
      <c r="D180" s="62"/>
      <c r="E180" s="62"/>
      <c r="F180" s="62"/>
      <c r="G180" s="62"/>
      <c r="H180" s="62"/>
      <c r="I180" s="62"/>
      <c r="J180" s="63"/>
    </row>
    <row r="181" spans="1:10" ht="63" customHeight="1" x14ac:dyDescent="0.25">
      <c r="A181" s="25" t="s">
        <v>467</v>
      </c>
      <c r="B181" s="7" t="s">
        <v>16</v>
      </c>
      <c r="C181" s="56" t="s">
        <v>384</v>
      </c>
      <c r="D181" s="57"/>
      <c r="E181" s="57"/>
      <c r="F181" s="58"/>
      <c r="G181" s="7" t="s">
        <v>70</v>
      </c>
      <c r="H181" s="7">
        <v>10</v>
      </c>
      <c r="I181" s="6"/>
      <c r="J181" s="31">
        <f>H181*I181</f>
        <v>0</v>
      </c>
    </row>
    <row r="182" spans="1:10" ht="48.75" customHeight="1" x14ac:dyDescent="0.25">
      <c r="A182" s="25" t="s">
        <v>505</v>
      </c>
      <c r="B182" s="7" t="s">
        <v>16</v>
      </c>
      <c r="C182" s="56" t="s">
        <v>385</v>
      </c>
      <c r="D182" s="57"/>
      <c r="E182" s="57"/>
      <c r="F182" s="58"/>
      <c r="G182" s="2" t="s">
        <v>70</v>
      </c>
      <c r="H182" s="7">
        <v>8</v>
      </c>
      <c r="I182" s="6"/>
      <c r="J182" s="31">
        <f t="shared" ref="J182:J186" si="14">H182*I182</f>
        <v>0</v>
      </c>
    </row>
    <row r="183" spans="1:10" ht="33" customHeight="1" x14ac:dyDescent="0.25">
      <c r="A183" s="25" t="s">
        <v>506</v>
      </c>
      <c r="B183" s="7" t="s">
        <v>271</v>
      </c>
      <c r="C183" s="56" t="s">
        <v>386</v>
      </c>
      <c r="D183" s="57"/>
      <c r="E183" s="57"/>
      <c r="F183" s="58"/>
      <c r="G183" s="2" t="s">
        <v>70</v>
      </c>
      <c r="H183" s="7">
        <v>15</v>
      </c>
      <c r="I183" s="6"/>
      <c r="J183" s="31">
        <f t="shared" si="14"/>
        <v>0</v>
      </c>
    </row>
    <row r="184" spans="1:10" ht="79.5" customHeight="1" x14ac:dyDescent="0.25">
      <c r="A184" s="25" t="s">
        <v>507</v>
      </c>
      <c r="B184" s="7" t="s">
        <v>271</v>
      </c>
      <c r="C184" s="56" t="s">
        <v>387</v>
      </c>
      <c r="D184" s="57"/>
      <c r="E184" s="57"/>
      <c r="F184" s="58"/>
      <c r="G184" s="7" t="s">
        <v>70</v>
      </c>
      <c r="H184" s="7">
        <v>3</v>
      </c>
      <c r="I184" s="6"/>
      <c r="J184" s="31">
        <f t="shared" si="14"/>
        <v>0</v>
      </c>
    </row>
    <row r="185" spans="1:10" ht="79.5" customHeight="1" x14ac:dyDescent="0.25">
      <c r="A185" s="25" t="s">
        <v>508</v>
      </c>
      <c r="B185" s="7" t="s">
        <v>271</v>
      </c>
      <c r="C185" s="56" t="s">
        <v>388</v>
      </c>
      <c r="D185" s="57"/>
      <c r="E185" s="57"/>
      <c r="F185" s="58"/>
      <c r="G185" s="7" t="s">
        <v>70</v>
      </c>
      <c r="H185" s="7">
        <v>4</v>
      </c>
      <c r="I185" s="6"/>
      <c r="J185" s="31">
        <f t="shared" si="14"/>
        <v>0</v>
      </c>
    </row>
    <row r="186" spans="1:10" ht="78.75" customHeight="1" x14ac:dyDescent="0.25">
      <c r="A186" s="25" t="s">
        <v>509</v>
      </c>
      <c r="B186" s="7" t="s">
        <v>271</v>
      </c>
      <c r="C186" s="56" t="s">
        <v>389</v>
      </c>
      <c r="D186" s="57"/>
      <c r="E186" s="57"/>
      <c r="F186" s="58"/>
      <c r="G186" s="7" t="s">
        <v>70</v>
      </c>
      <c r="H186" s="7">
        <v>1</v>
      </c>
      <c r="I186" s="6"/>
      <c r="J186" s="31">
        <f t="shared" si="14"/>
        <v>0</v>
      </c>
    </row>
    <row r="187" spans="1:10" ht="79.5" customHeight="1" x14ac:dyDescent="0.25">
      <c r="A187" s="25" t="s">
        <v>510</v>
      </c>
      <c r="B187" s="7" t="s">
        <v>271</v>
      </c>
      <c r="C187" s="56" t="s">
        <v>390</v>
      </c>
      <c r="D187" s="57"/>
      <c r="E187" s="57"/>
      <c r="F187" s="58"/>
      <c r="G187" s="7" t="s">
        <v>70</v>
      </c>
      <c r="H187" s="7">
        <v>10</v>
      </c>
      <c r="I187" s="6"/>
      <c r="J187" s="31">
        <f>H187*I187</f>
        <v>0</v>
      </c>
    </row>
    <row r="188" spans="1:10" ht="61.5" customHeight="1" x14ac:dyDescent="0.25">
      <c r="A188" s="25" t="s">
        <v>511</v>
      </c>
      <c r="B188" s="7" t="s">
        <v>383</v>
      </c>
      <c r="C188" s="56" t="s">
        <v>391</v>
      </c>
      <c r="D188" s="57"/>
      <c r="E188" s="57"/>
      <c r="F188" s="58"/>
      <c r="G188" s="7" t="s">
        <v>70</v>
      </c>
      <c r="H188" s="7">
        <v>1</v>
      </c>
      <c r="I188" s="6"/>
      <c r="J188" s="31">
        <f t="shared" ref="J188:J189" si="15">H188*I188</f>
        <v>0</v>
      </c>
    </row>
    <row r="189" spans="1:10" ht="47.25" customHeight="1" x14ac:dyDescent="0.25">
      <c r="A189" s="25" t="s">
        <v>512</v>
      </c>
      <c r="B189" s="7" t="s">
        <v>374</v>
      </c>
      <c r="C189" s="56" t="s">
        <v>392</v>
      </c>
      <c r="D189" s="57"/>
      <c r="E189" s="57"/>
      <c r="F189" s="58"/>
      <c r="G189" s="7" t="s">
        <v>70</v>
      </c>
      <c r="H189" s="7">
        <v>1</v>
      </c>
      <c r="I189" s="6"/>
      <c r="J189" s="31">
        <f t="shared" si="15"/>
        <v>0</v>
      </c>
    </row>
    <row r="190" spans="1:10" x14ac:dyDescent="0.25">
      <c r="A190" s="59" t="s">
        <v>497</v>
      </c>
      <c r="B190" s="60"/>
      <c r="C190" s="60"/>
      <c r="D190" s="60"/>
      <c r="E190" s="60"/>
      <c r="F190" s="60"/>
      <c r="G190" s="60"/>
      <c r="H190" s="60"/>
      <c r="I190" s="60"/>
      <c r="J190" s="34">
        <f>SUM(J181:J189)</f>
        <v>0</v>
      </c>
    </row>
    <row r="191" spans="1:10" x14ac:dyDescent="0.25">
      <c r="A191" s="30" t="s">
        <v>468</v>
      </c>
      <c r="B191" s="61" t="s">
        <v>393</v>
      </c>
      <c r="C191" s="62"/>
      <c r="D191" s="62"/>
      <c r="E191" s="62"/>
      <c r="F191" s="62"/>
      <c r="G191" s="62"/>
      <c r="H191" s="62"/>
      <c r="I191" s="62"/>
      <c r="J191" s="63"/>
    </row>
    <row r="192" spans="1:10" ht="63" customHeight="1" x14ac:dyDescent="0.25">
      <c r="A192" s="25" t="s">
        <v>469</v>
      </c>
      <c r="B192" s="7" t="s">
        <v>394</v>
      </c>
      <c r="C192" s="56" t="s">
        <v>395</v>
      </c>
      <c r="D192" s="57"/>
      <c r="E192" s="57"/>
      <c r="F192" s="58"/>
      <c r="G192" s="2" t="s">
        <v>35</v>
      </c>
      <c r="H192" s="7">
        <v>200</v>
      </c>
      <c r="I192" s="6"/>
      <c r="J192" s="31">
        <f>H192*I192</f>
        <v>0</v>
      </c>
    </row>
    <row r="193" spans="1:10" ht="63.75" customHeight="1" x14ac:dyDescent="0.25">
      <c r="A193" s="25" t="s">
        <v>513</v>
      </c>
      <c r="B193" s="7" t="s">
        <v>394</v>
      </c>
      <c r="C193" s="56" t="s">
        <v>466</v>
      </c>
      <c r="D193" s="57"/>
      <c r="E193" s="57"/>
      <c r="F193" s="58"/>
      <c r="G193" s="2" t="s">
        <v>35</v>
      </c>
      <c r="H193" s="7">
        <v>12</v>
      </c>
      <c r="I193" s="6"/>
      <c r="J193" s="31">
        <f>H193*I193</f>
        <v>0</v>
      </c>
    </row>
    <row r="194" spans="1:10" x14ac:dyDescent="0.25">
      <c r="A194" s="59" t="s">
        <v>498</v>
      </c>
      <c r="B194" s="60"/>
      <c r="C194" s="60"/>
      <c r="D194" s="60"/>
      <c r="E194" s="60"/>
      <c r="F194" s="60"/>
      <c r="G194" s="60"/>
      <c r="H194" s="60"/>
      <c r="I194" s="60"/>
      <c r="J194" s="34">
        <f>SUM(J192:J193)</f>
        <v>0</v>
      </c>
    </row>
    <row r="195" spans="1:10" x14ac:dyDescent="0.25">
      <c r="A195" s="30" t="s">
        <v>470</v>
      </c>
      <c r="B195" s="61" t="s">
        <v>396</v>
      </c>
      <c r="C195" s="62"/>
      <c r="D195" s="62"/>
      <c r="E195" s="62"/>
      <c r="F195" s="62"/>
      <c r="G195" s="62"/>
      <c r="H195" s="62"/>
      <c r="I195" s="62"/>
      <c r="J195" s="63"/>
    </row>
    <row r="196" spans="1:10" ht="105.75" customHeight="1" x14ac:dyDescent="0.25">
      <c r="A196" s="25" t="s">
        <v>471</v>
      </c>
      <c r="B196" s="7" t="s">
        <v>397</v>
      </c>
      <c r="C196" s="56" t="s">
        <v>398</v>
      </c>
      <c r="D196" s="57"/>
      <c r="E196" s="57"/>
      <c r="F196" s="58"/>
      <c r="G196" s="7" t="s">
        <v>50</v>
      </c>
      <c r="H196" s="7">
        <v>1</v>
      </c>
      <c r="I196" s="6"/>
      <c r="J196" s="31">
        <f>H196*I196</f>
        <v>0</v>
      </c>
    </row>
    <row r="197" spans="1:10" x14ac:dyDescent="0.25">
      <c r="A197" s="59" t="s">
        <v>499</v>
      </c>
      <c r="B197" s="60"/>
      <c r="C197" s="60"/>
      <c r="D197" s="60"/>
      <c r="E197" s="60"/>
      <c r="F197" s="60"/>
      <c r="G197" s="60"/>
      <c r="H197" s="60"/>
      <c r="I197" s="60"/>
      <c r="J197" s="34">
        <f>SUM(J196)</f>
        <v>0</v>
      </c>
    </row>
    <row r="198" spans="1:10" x14ac:dyDescent="0.25">
      <c r="A198" s="50" t="s">
        <v>399</v>
      </c>
      <c r="B198" s="51"/>
      <c r="C198" s="51"/>
      <c r="D198" s="51"/>
      <c r="E198" s="51"/>
      <c r="F198" s="51"/>
      <c r="G198" s="51"/>
      <c r="H198" s="51"/>
      <c r="I198" s="51"/>
      <c r="J198" s="52"/>
    </row>
    <row r="199" spans="1:10" x14ac:dyDescent="0.25">
      <c r="A199" s="30" t="s">
        <v>514</v>
      </c>
      <c r="B199" s="61" t="s">
        <v>400</v>
      </c>
      <c r="C199" s="62"/>
      <c r="D199" s="62"/>
      <c r="E199" s="62"/>
      <c r="F199" s="62"/>
      <c r="G199" s="62"/>
      <c r="H199" s="62"/>
      <c r="I199" s="62"/>
      <c r="J199" s="63"/>
    </row>
    <row r="200" spans="1:10" ht="48.75" customHeight="1" x14ac:dyDescent="0.25">
      <c r="A200" s="25" t="s">
        <v>473</v>
      </c>
      <c r="B200" s="7"/>
      <c r="C200" s="56" t="s">
        <v>402</v>
      </c>
      <c r="D200" s="57"/>
      <c r="E200" s="57"/>
      <c r="F200" s="58"/>
      <c r="G200" s="7" t="s">
        <v>70</v>
      </c>
      <c r="H200" s="7">
        <v>1</v>
      </c>
      <c r="I200" s="6"/>
      <c r="J200" s="31">
        <f>H200*I200</f>
        <v>0</v>
      </c>
    </row>
    <row r="201" spans="1:10" ht="47.25" customHeight="1" x14ac:dyDescent="0.25">
      <c r="A201" s="25" t="s">
        <v>474</v>
      </c>
      <c r="B201" s="14"/>
      <c r="C201" s="56" t="s">
        <v>403</v>
      </c>
      <c r="D201" s="57"/>
      <c r="E201" s="57"/>
      <c r="F201" s="58"/>
      <c r="G201" s="7" t="s">
        <v>70</v>
      </c>
      <c r="H201" s="7">
        <v>1</v>
      </c>
      <c r="I201" s="6"/>
      <c r="J201" s="31">
        <f t="shared" ref="J201:J220" si="16">H201*I201</f>
        <v>0</v>
      </c>
    </row>
    <row r="202" spans="1:10" ht="46.5" customHeight="1" x14ac:dyDescent="0.25">
      <c r="A202" s="25" t="s">
        <v>475</v>
      </c>
      <c r="B202" s="14"/>
      <c r="C202" s="56" t="s">
        <v>404</v>
      </c>
      <c r="D202" s="57"/>
      <c r="E202" s="57"/>
      <c r="F202" s="58"/>
      <c r="G202" s="7" t="s">
        <v>70</v>
      </c>
      <c r="H202" s="7">
        <v>2</v>
      </c>
      <c r="I202" s="6"/>
      <c r="J202" s="31">
        <f t="shared" si="16"/>
        <v>0</v>
      </c>
    </row>
    <row r="203" spans="1:10" ht="32.25" customHeight="1" x14ac:dyDescent="0.25">
      <c r="A203" s="25" t="s">
        <v>476</v>
      </c>
      <c r="B203" s="14"/>
      <c r="C203" s="56" t="s">
        <v>405</v>
      </c>
      <c r="D203" s="57"/>
      <c r="E203" s="57"/>
      <c r="F203" s="58"/>
      <c r="G203" s="7" t="s">
        <v>70</v>
      </c>
      <c r="H203" s="7">
        <v>1</v>
      </c>
      <c r="I203" s="6"/>
      <c r="J203" s="31">
        <f t="shared" si="16"/>
        <v>0</v>
      </c>
    </row>
    <row r="204" spans="1:10" ht="33" customHeight="1" x14ac:dyDescent="0.25">
      <c r="A204" s="25" t="s">
        <v>477</v>
      </c>
      <c r="B204" s="14"/>
      <c r="C204" s="56" t="s">
        <v>406</v>
      </c>
      <c r="D204" s="57"/>
      <c r="E204" s="57"/>
      <c r="F204" s="58"/>
      <c r="G204" s="7" t="s">
        <v>70</v>
      </c>
      <c r="H204" s="7">
        <v>2</v>
      </c>
      <c r="I204" s="6"/>
      <c r="J204" s="31">
        <f t="shared" si="16"/>
        <v>0</v>
      </c>
    </row>
    <row r="205" spans="1:10" ht="16.5" customHeight="1" x14ac:dyDescent="0.25">
      <c r="A205" s="25" t="s">
        <v>478</v>
      </c>
      <c r="B205" s="14"/>
      <c r="C205" s="56" t="s">
        <v>407</v>
      </c>
      <c r="D205" s="57"/>
      <c r="E205" s="57"/>
      <c r="F205" s="58"/>
      <c r="G205" s="7" t="s">
        <v>70</v>
      </c>
      <c r="H205" s="7">
        <v>4</v>
      </c>
      <c r="I205" s="6"/>
      <c r="J205" s="31">
        <f t="shared" si="16"/>
        <v>0</v>
      </c>
    </row>
    <row r="206" spans="1:10" ht="30.75" customHeight="1" x14ac:dyDescent="0.25">
      <c r="A206" s="25" t="s">
        <v>479</v>
      </c>
      <c r="B206" s="14"/>
      <c r="C206" s="56" t="s">
        <v>408</v>
      </c>
      <c r="D206" s="57"/>
      <c r="E206" s="57"/>
      <c r="F206" s="58"/>
      <c r="G206" s="7" t="s">
        <v>70</v>
      </c>
      <c r="H206" s="7">
        <v>6</v>
      </c>
      <c r="I206" s="6"/>
      <c r="J206" s="31">
        <f t="shared" si="16"/>
        <v>0</v>
      </c>
    </row>
    <row r="207" spans="1:10" ht="61.5" customHeight="1" x14ac:dyDescent="0.25">
      <c r="A207" s="25" t="s">
        <v>480</v>
      </c>
      <c r="B207" s="14"/>
      <c r="C207" s="56" t="s">
        <v>409</v>
      </c>
      <c r="D207" s="57"/>
      <c r="E207" s="57"/>
      <c r="F207" s="58"/>
      <c r="G207" s="7" t="s">
        <v>70</v>
      </c>
      <c r="H207" s="7">
        <v>3</v>
      </c>
      <c r="I207" s="6"/>
      <c r="J207" s="31">
        <f t="shared" si="16"/>
        <v>0</v>
      </c>
    </row>
    <row r="208" spans="1:10" ht="49.5" customHeight="1" x14ac:dyDescent="0.25">
      <c r="A208" s="25" t="s">
        <v>481</v>
      </c>
      <c r="B208" s="14"/>
      <c r="C208" s="56" t="s">
        <v>410</v>
      </c>
      <c r="D208" s="57"/>
      <c r="E208" s="57"/>
      <c r="F208" s="58"/>
      <c r="G208" s="7" t="s">
        <v>70</v>
      </c>
      <c r="H208" s="7">
        <v>1</v>
      </c>
      <c r="I208" s="6"/>
      <c r="J208" s="31">
        <f t="shared" si="16"/>
        <v>0</v>
      </c>
    </row>
    <row r="209" spans="1:10" ht="18.75" customHeight="1" x14ac:dyDescent="0.25">
      <c r="A209" s="25" t="s">
        <v>482</v>
      </c>
      <c r="B209" s="14"/>
      <c r="C209" s="56" t="s">
        <v>411</v>
      </c>
      <c r="D209" s="57"/>
      <c r="E209" s="57"/>
      <c r="F209" s="58"/>
      <c r="G209" s="7" t="s">
        <v>70</v>
      </c>
      <c r="H209" s="7">
        <v>4</v>
      </c>
      <c r="I209" s="6"/>
      <c r="J209" s="31">
        <f t="shared" si="16"/>
        <v>0</v>
      </c>
    </row>
    <row r="210" spans="1:10" ht="90" customHeight="1" x14ac:dyDescent="0.25">
      <c r="A210" s="25" t="s">
        <v>483</v>
      </c>
      <c r="B210" s="14"/>
      <c r="C210" s="56" t="s">
        <v>412</v>
      </c>
      <c r="D210" s="57"/>
      <c r="E210" s="57"/>
      <c r="F210" s="58"/>
      <c r="G210" s="7" t="s">
        <v>70</v>
      </c>
      <c r="H210" s="7">
        <v>1</v>
      </c>
      <c r="I210" s="6"/>
      <c r="J210" s="31">
        <f t="shared" si="16"/>
        <v>0</v>
      </c>
    </row>
    <row r="211" spans="1:10" ht="33.75" customHeight="1" x14ac:dyDescent="0.25">
      <c r="A211" s="25" t="s">
        <v>515</v>
      </c>
      <c r="B211" s="14"/>
      <c r="C211" s="56" t="s">
        <v>413</v>
      </c>
      <c r="D211" s="57"/>
      <c r="E211" s="57"/>
      <c r="F211" s="58"/>
      <c r="G211" s="2" t="s">
        <v>36</v>
      </c>
      <c r="H211" s="7">
        <v>3</v>
      </c>
      <c r="I211" s="6"/>
      <c r="J211" s="31">
        <f t="shared" si="16"/>
        <v>0</v>
      </c>
    </row>
    <row r="212" spans="1:10" ht="63" customHeight="1" x14ac:dyDescent="0.25">
      <c r="A212" s="25" t="s">
        <v>516</v>
      </c>
      <c r="B212" s="14"/>
      <c r="C212" s="56" t="s">
        <v>414</v>
      </c>
      <c r="D212" s="57"/>
      <c r="E212" s="57"/>
      <c r="F212" s="58"/>
      <c r="G212" s="7" t="s">
        <v>401</v>
      </c>
      <c r="H212" s="7">
        <v>1</v>
      </c>
      <c r="I212" s="6"/>
      <c r="J212" s="31">
        <f t="shared" si="16"/>
        <v>0</v>
      </c>
    </row>
    <row r="213" spans="1:10" ht="64.5" customHeight="1" x14ac:dyDescent="0.25">
      <c r="A213" s="25" t="s">
        <v>517</v>
      </c>
      <c r="B213" s="14"/>
      <c r="C213" s="56" t="s">
        <v>415</v>
      </c>
      <c r="D213" s="57"/>
      <c r="E213" s="57"/>
      <c r="F213" s="58"/>
      <c r="G213" s="7" t="s">
        <v>70</v>
      </c>
      <c r="H213" s="7">
        <v>3</v>
      </c>
      <c r="I213" s="6"/>
      <c r="J213" s="31">
        <f t="shared" si="16"/>
        <v>0</v>
      </c>
    </row>
    <row r="214" spans="1:10" ht="78.75" customHeight="1" x14ac:dyDescent="0.25">
      <c r="A214" s="25" t="s">
        <v>518</v>
      </c>
      <c r="B214" s="14"/>
      <c r="C214" s="56" t="s">
        <v>416</v>
      </c>
      <c r="D214" s="57"/>
      <c r="E214" s="57"/>
      <c r="F214" s="58"/>
      <c r="G214" s="7" t="s">
        <v>70</v>
      </c>
      <c r="H214" s="7">
        <v>1</v>
      </c>
      <c r="I214" s="6"/>
      <c r="J214" s="31">
        <f t="shared" si="16"/>
        <v>0</v>
      </c>
    </row>
    <row r="215" spans="1:10" ht="32.25" customHeight="1" x14ac:dyDescent="0.25">
      <c r="A215" s="25" t="s">
        <v>519</v>
      </c>
      <c r="B215" s="14"/>
      <c r="C215" s="56" t="s">
        <v>417</v>
      </c>
      <c r="D215" s="57"/>
      <c r="E215" s="57"/>
      <c r="F215" s="58"/>
      <c r="G215" s="7" t="s">
        <v>17</v>
      </c>
      <c r="H215" s="7">
        <v>10</v>
      </c>
      <c r="I215" s="6"/>
      <c r="J215" s="31">
        <f t="shared" si="16"/>
        <v>0</v>
      </c>
    </row>
    <row r="216" spans="1:10" ht="31.5" customHeight="1" x14ac:dyDescent="0.25">
      <c r="A216" s="25" t="s">
        <v>520</v>
      </c>
      <c r="B216" s="14"/>
      <c r="C216" s="56" t="s">
        <v>418</v>
      </c>
      <c r="D216" s="57"/>
      <c r="E216" s="57"/>
      <c r="F216" s="58"/>
      <c r="G216" s="2" t="s">
        <v>36</v>
      </c>
      <c r="H216" s="7">
        <v>3</v>
      </c>
      <c r="I216" s="6"/>
      <c r="J216" s="31">
        <f t="shared" si="16"/>
        <v>0</v>
      </c>
    </row>
    <row r="217" spans="1:10" ht="62.25" customHeight="1" x14ac:dyDescent="0.25">
      <c r="A217" s="25" t="s">
        <v>521</v>
      </c>
      <c r="B217" s="14"/>
      <c r="C217" s="56" t="s">
        <v>419</v>
      </c>
      <c r="D217" s="57"/>
      <c r="E217" s="57"/>
      <c r="F217" s="58"/>
      <c r="G217" s="7" t="s">
        <v>17</v>
      </c>
      <c r="H217" s="7">
        <v>8</v>
      </c>
      <c r="I217" s="6"/>
      <c r="J217" s="31">
        <f t="shared" si="16"/>
        <v>0</v>
      </c>
    </row>
    <row r="218" spans="1:10" ht="49.5" customHeight="1" x14ac:dyDescent="0.25">
      <c r="A218" s="25" t="s">
        <v>522</v>
      </c>
      <c r="B218" s="14"/>
      <c r="C218" s="56" t="s">
        <v>420</v>
      </c>
      <c r="D218" s="57"/>
      <c r="E218" s="57"/>
      <c r="F218" s="58"/>
      <c r="G218" s="7" t="s">
        <v>17</v>
      </c>
      <c r="H218" s="7">
        <v>10</v>
      </c>
      <c r="I218" s="6"/>
      <c r="J218" s="31">
        <f t="shared" si="16"/>
        <v>0</v>
      </c>
    </row>
    <row r="219" spans="1:10" ht="47.25" customHeight="1" x14ac:dyDescent="0.25">
      <c r="A219" s="25" t="s">
        <v>523</v>
      </c>
      <c r="B219" s="14"/>
      <c r="C219" s="56" t="s">
        <v>421</v>
      </c>
      <c r="D219" s="57"/>
      <c r="E219" s="57"/>
      <c r="F219" s="58"/>
      <c r="G219" s="7" t="s">
        <v>17</v>
      </c>
      <c r="H219" s="7">
        <v>12</v>
      </c>
      <c r="I219" s="6"/>
      <c r="J219" s="31">
        <f t="shared" si="16"/>
        <v>0</v>
      </c>
    </row>
    <row r="220" spans="1:10" ht="48.75" customHeight="1" x14ac:dyDescent="0.25">
      <c r="A220" s="25" t="s">
        <v>524</v>
      </c>
      <c r="B220" s="14"/>
      <c r="C220" s="56" t="s">
        <v>422</v>
      </c>
      <c r="D220" s="57"/>
      <c r="E220" s="57"/>
      <c r="F220" s="58"/>
      <c r="G220" s="7" t="s">
        <v>401</v>
      </c>
      <c r="H220" s="7">
        <v>1</v>
      </c>
      <c r="I220" s="6"/>
      <c r="J220" s="31">
        <f t="shared" si="16"/>
        <v>0</v>
      </c>
    </row>
    <row r="221" spans="1:10" ht="77.25" customHeight="1" x14ac:dyDescent="0.25">
      <c r="A221" s="25" t="s">
        <v>525</v>
      </c>
      <c r="B221" s="14"/>
      <c r="C221" s="56" t="s">
        <v>423</v>
      </c>
      <c r="D221" s="57"/>
      <c r="E221" s="57"/>
      <c r="F221" s="58"/>
      <c r="G221" s="7" t="s">
        <v>70</v>
      </c>
      <c r="H221" s="7">
        <v>1</v>
      </c>
      <c r="I221" s="6"/>
      <c r="J221" s="31">
        <f>H221*I221</f>
        <v>0</v>
      </c>
    </row>
    <row r="222" spans="1:10" x14ac:dyDescent="0.25">
      <c r="A222" s="59" t="s">
        <v>500</v>
      </c>
      <c r="B222" s="60"/>
      <c r="C222" s="60"/>
      <c r="D222" s="60"/>
      <c r="E222" s="60"/>
      <c r="F222" s="60"/>
      <c r="G222" s="60"/>
      <c r="H222" s="60"/>
      <c r="I222" s="60"/>
      <c r="J222" s="34">
        <f>SUM(J200:J221)</f>
        <v>0</v>
      </c>
    </row>
    <row r="223" spans="1:10" x14ac:dyDescent="0.25">
      <c r="A223" s="50" t="s">
        <v>424</v>
      </c>
      <c r="B223" s="51"/>
      <c r="C223" s="51"/>
      <c r="D223" s="51"/>
      <c r="E223" s="51"/>
      <c r="F223" s="51"/>
      <c r="G223" s="51"/>
      <c r="H223" s="51"/>
      <c r="I223" s="51"/>
      <c r="J223" s="52"/>
    </row>
    <row r="224" spans="1:10" x14ac:dyDescent="0.25">
      <c r="A224" s="30" t="s">
        <v>484</v>
      </c>
      <c r="B224" s="61" t="s">
        <v>425</v>
      </c>
      <c r="C224" s="62"/>
      <c r="D224" s="62"/>
      <c r="E224" s="62"/>
      <c r="F224" s="62"/>
      <c r="G224" s="62"/>
      <c r="H224" s="62"/>
      <c r="I224" s="62"/>
      <c r="J224" s="63"/>
    </row>
    <row r="225" spans="1:10" ht="87.75" customHeight="1" x14ac:dyDescent="0.25">
      <c r="A225" s="25" t="s">
        <v>485</v>
      </c>
      <c r="B225" s="7" t="s">
        <v>428</v>
      </c>
      <c r="C225" s="67" t="s">
        <v>427</v>
      </c>
      <c r="D225" s="68"/>
      <c r="E225" s="68"/>
      <c r="F225" s="69"/>
      <c r="G225" s="7" t="s">
        <v>17</v>
      </c>
      <c r="H225" s="7">
        <v>56</v>
      </c>
      <c r="I225" s="15"/>
      <c r="J225" s="31">
        <f>H225*I225</f>
        <v>0</v>
      </c>
    </row>
    <row r="226" spans="1:10" ht="79.5" customHeight="1" x14ac:dyDescent="0.25">
      <c r="A226" s="25" t="s">
        <v>486</v>
      </c>
      <c r="B226" s="7" t="s">
        <v>428</v>
      </c>
      <c r="C226" s="67" t="s">
        <v>429</v>
      </c>
      <c r="D226" s="68"/>
      <c r="E226" s="68"/>
      <c r="F226" s="69"/>
      <c r="G226" s="2" t="s">
        <v>36</v>
      </c>
      <c r="H226" s="7">
        <v>3.1</v>
      </c>
      <c r="I226" s="15"/>
      <c r="J226" s="31">
        <f>H226*I226</f>
        <v>0</v>
      </c>
    </row>
    <row r="227" spans="1:10" ht="63" customHeight="1" x14ac:dyDescent="0.25">
      <c r="A227" s="25" t="s">
        <v>487</v>
      </c>
      <c r="B227" s="7" t="s">
        <v>428</v>
      </c>
      <c r="C227" s="67" t="s">
        <v>430</v>
      </c>
      <c r="D227" s="68"/>
      <c r="E227" s="68"/>
      <c r="F227" s="69"/>
      <c r="G227" s="2" t="s">
        <v>36</v>
      </c>
      <c r="H227" s="7">
        <v>3.1</v>
      </c>
      <c r="I227" s="15"/>
      <c r="J227" s="31">
        <f t="shared" ref="J227:J233" si="17">H227*I227</f>
        <v>0</v>
      </c>
    </row>
    <row r="228" spans="1:10" ht="33" customHeight="1" x14ac:dyDescent="0.25">
      <c r="A228" s="25" t="s">
        <v>488</v>
      </c>
      <c r="B228" s="7" t="s">
        <v>428</v>
      </c>
      <c r="C228" s="67" t="s">
        <v>431</v>
      </c>
      <c r="D228" s="68"/>
      <c r="E228" s="68"/>
      <c r="F228" s="69"/>
      <c r="G228" s="7" t="s">
        <v>17</v>
      </c>
      <c r="H228" s="7">
        <v>18</v>
      </c>
      <c r="I228" s="15"/>
      <c r="J228" s="31">
        <f t="shared" si="17"/>
        <v>0</v>
      </c>
    </row>
    <row r="229" spans="1:10" ht="88.5" customHeight="1" x14ac:dyDescent="0.25">
      <c r="A229" s="25" t="s">
        <v>489</v>
      </c>
      <c r="B229" s="7" t="s">
        <v>428</v>
      </c>
      <c r="C229" s="67" t="s">
        <v>432</v>
      </c>
      <c r="D229" s="68"/>
      <c r="E229" s="68"/>
      <c r="F229" s="69"/>
      <c r="G229" s="7" t="s">
        <v>17</v>
      </c>
      <c r="H229" s="7">
        <v>18</v>
      </c>
      <c r="I229" s="15"/>
      <c r="J229" s="31">
        <f t="shared" si="17"/>
        <v>0</v>
      </c>
    </row>
    <row r="230" spans="1:10" ht="111" customHeight="1" x14ac:dyDescent="0.25">
      <c r="A230" s="25" t="s">
        <v>490</v>
      </c>
      <c r="B230" s="7" t="s">
        <v>428</v>
      </c>
      <c r="C230" s="67" t="s">
        <v>433</v>
      </c>
      <c r="D230" s="68"/>
      <c r="E230" s="68"/>
      <c r="F230" s="69"/>
      <c r="G230" s="7" t="s">
        <v>426</v>
      </c>
      <c r="H230" s="7">
        <v>2</v>
      </c>
      <c r="I230" s="15"/>
      <c r="J230" s="31">
        <f t="shared" si="17"/>
        <v>0</v>
      </c>
    </row>
    <row r="231" spans="1:10" ht="84.75" customHeight="1" x14ac:dyDescent="0.25">
      <c r="A231" s="25" t="s">
        <v>491</v>
      </c>
      <c r="B231" s="7" t="s">
        <v>428</v>
      </c>
      <c r="C231" s="67" t="s">
        <v>434</v>
      </c>
      <c r="D231" s="68"/>
      <c r="E231" s="68"/>
      <c r="F231" s="69"/>
      <c r="G231" s="7" t="s">
        <v>426</v>
      </c>
      <c r="H231" s="7">
        <v>2</v>
      </c>
      <c r="I231" s="15"/>
      <c r="J231" s="31">
        <f t="shared" si="17"/>
        <v>0</v>
      </c>
    </row>
    <row r="232" spans="1:10" ht="33.75" customHeight="1" x14ac:dyDescent="0.25">
      <c r="A232" s="25" t="s">
        <v>492</v>
      </c>
      <c r="B232" s="7" t="s">
        <v>428</v>
      </c>
      <c r="C232" s="67" t="s">
        <v>435</v>
      </c>
      <c r="D232" s="68"/>
      <c r="E232" s="68"/>
      <c r="F232" s="69"/>
      <c r="G232" s="7" t="s">
        <v>401</v>
      </c>
      <c r="H232" s="7">
        <v>1</v>
      </c>
      <c r="I232" s="15"/>
      <c r="J232" s="31">
        <f t="shared" si="17"/>
        <v>0</v>
      </c>
    </row>
    <row r="233" spans="1:10" ht="49.5" customHeight="1" x14ac:dyDescent="0.25">
      <c r="A233" s="25" t="s">
        <v>526</v>
      </c>
      <c r="B233" s="7" t="s">
        <v>428</v>
      </c>
      <c r="C233" s="67" t="s">
        <v>436</v>
      </c>
      <c r="D233" s="68"/>
      <c r="E233" s="68"/>
      <c r="F233" s="69"/>
      <c r="G233" s="7" t="s">
        <v>401</v>
      </c>
      <c r="H233" s="7">
        <v>1</v>
      </c>
      <c r="I233" s="15"/>
      <c r="J233" s="31">
        <f t="shared" si="17"/>
        <v>0</v>
      </c>
    </row>
    <row r="234" spans="1:10" x14ac:dyDescent="0.25">
      <c r="A234" s="59" t="s">
        <v>501</v>
      </c>
      <c r="B234" s="60"/>
      <c r="C234" s="60"/>
      <c r="D234" s="60"/>
      <c r="E234" s="60"/>
      <c r="F234" s="60"/>
      <c r="G234" s="60"/>
      <c r="H234" s="60"/>
      <c r="I234" s="60"/>
      <c r="J234" s="34">
        <f>SUM(J225:J233)</f>
        <v>0</v>
      </c>
    </row>
    <row r="235" spans="1:10" x14ac:dyDescent="0.25">
      <c r="A235" s="30" t="s">
        <v>494</v>
      </c>
      <c r="B235" s="61" t="s">
        <v>437</v>
      </c>
      <c r="C235" s="62"/>
      <c r="D235" s="62"/>
      <c r="E235" s="62"/>
      <c r="F235" s="62"/>
      <c r="G235" s="62"/>
      <c r="H235" s="62"/>
      <c r="I235" s="62"/>
      <c r="J235" s="63"/>
    </row>
    <row r="236" spans="1:10" ht="75" customHeight="1" x14ac:dyDescent="0.25">
      <c r="A236" s="25" t="s">
        <v>493</v>
      </c>
      <c r="B236" s="7" t="s">
        <v>438</v>
      </c>
      <c r="C236" s="67" t="s">
        <v>440</v>
      </c>
      <c r="D236" s="68"/>
      <c r="E236" s="68"/>
      <c r="F236" s="69"/>
      <c r="G236" s="7" t="s">
        <v>70</v>
      </c>
      <c r="H236" s="7">
        <v>4</v>
      </c>
      <c r="I236" s="6"/>
      <c r="J236" s="31">
        <f>H236*I236</f>
        <v>0</v>
      </c>
    </row>
    <row r="237" spans="1:10" ht="79.5" customHeight="1" x14ac:dyDescent="0.25">
      <c r="A237" s="25" t="s">
        <v>495</v>
      </c>
      <c r="B237" s="7" t="s">
        <v>438</v>
      </c>
      <c r="C237" s="67" t="s">
        <v>441</v>
      </c>
      <c r="D237" s="68"/>
      <c r="E237" s="68"/>
      <c r="F237" s="69"/>
      <c r="G237" s="7" t="s">
        <v>70</v>
      </c>
      <c r="H237" s="7">
        <v>1</v>
      </c>
      <c r="I237" s="6"/>
      <c r="J237" s="31">
        <f t="shared" ref="J237:J250" si="18">H237*I237</f>
        <v>0</v>
      </c>
    </row>
    <row r="238" spans="1:10" ht="63" customHeight="1" x14ac:dyDescent="0.25">
      <c r="A238" s="25" t="s">
        <v>496</v>
      </c>
      <c r="B238" s="7" t="s">
        <v>438</v>
      </c>
      <c r="C238" s="67" t="s">
        <v>442</v>
      </c>
      <c r="D238" s="68"/>
      <c r="E238" s="68"/>
      <c r="F238" s="69"/>
      <c r="G238" s="7" t="s">
        <v>70</v>
      </c>
      <c r="H238" s="7">
        <v>5</v>
      </c>
      <c r="I238" s="6"/>
      <c r="J238" s="31">
        <f t="shared" si="18"/>
        <v>0</v>
      </c>
    </row>
    <row r="239" spans="1:10" ht="64.5" customHeight="1" x14ac:dyDescent="0.25">
      <c r="A239" s="25" t="s">
        <v>527</v>
      </c>
      <c r="B239" s="7" t="s">
        <v>438</v>
      </c>
      <c r="C239" s="67" t="s">
        <v>443</v>
      </c>
      <c r="D239" s="68"/>
      <c r="E239" s="68"/>
      <c r="F239" s="69"/>
      <c r="G239" s="7" t="s">
        <v>17</v>
      </c>
      <c r="H239" s="7">
        <v>965</v>
      </c>
      <c r="I239" s="6"/>
      <c r="J239" s="31">
        <f t="shared" si="18"/>
        <v>0</v>
      </c>
    </row>
    <row r="240" spans="1:10" ht="66" customHeight="1" x14ac:dyDescent="0.25">
      <c r="A240" s="25" t="s">
        <v>528</v>
      </c>
      <c r="B240" s="7" t="s">
        <v>438</v>
      </c>
      <c r="C240" s="67" t="s">
        <v>444</v>
      </c>
      <c r="D240" s="68"/>
      <c r="E240" s="68"/>
      <c r="F240" s="69"/>
      <c r="G240" s="7" t="s">
        <v>17</v>
      </c>
      <c r="H240" s="7">
        <v>965</v>
      </c>
      <c r="I240" s="6"/>
      <c r="J240" s="31">
        <f t="shared" si="18"/>
        <v>0</v>
      </c>
    </row>
    <row r="241" spans="1:10" ht="60" customHeight="1" x14ac:dyDescent="0.25">
      <c r="A241" s="25" t="s">
        <v>529</v>
      </c>
      <c r="B241" s="7" t="s">
        <v>438</v>
      </c>
      <c r="C241" s="67" t="s">
        <v>445</v>
      </c>
      <c r="D241" s="68"/>
      <c r="E241" s="68"/>
      <c r="F241" s="69"/>
      <c r="G241" s="7" t="s">
        <v>70</v>
      </c>
      <c r="H241" s="7">
        <v>4</v>
      </c>
      <c r="I241" s="6"/>
      <c r="J241" s="31">
        <f t="shared" si="18"/>
        <v>0</v>
      </c>
    </row>
    <row r="242" spans="1:10" ht="53.25" customHeight="1" x14ac:dyDescent="0.25">
      <c r="A242" s="25" t="s">
        <v>530</v>
      </c>
      <c r="B242" s="7" t="s">
        <v>438</v>
      </c>
      <c r="C242" s="67" t="s">
        <v>446</v>
      </c>
      <c r="D242" s="68"/>
      <c r="E242" s="68"/>
      <c r="F242" s="69"/>
      <c r="G242" s="7" t="s">
        <v>70</v>
      </c>
      <c r="H242" s="7">
        <v>1</v>
      </c>
      <c r="I242" s="6"/>
      <c r="J242" s="31">
        <f t="shared" si="18"/>
        <v>0</v>
      </c>
    </row>
    <row r="243" spans="1:10" x14ac:dyDescent="0.25">
      <c r="A243" s="25" t="s">
        <v>531</v>
      </c>
      <c r="B243" s="7" t="s">
        <v>438</v>
      </c>
      <c r="C243" s="67" t="s">
        <v>447</v>
      </c>
      <c r="D243" s="68"/>
      <c r="E243" s="68"/>
      <c r="F243" s="69"/>
      <c r="G243" s="7" t="s">
        <v>70</v>
      </c>
      <c r="H243" s="7">
        <v>4</v>
      </c>
      <c r="I243" s="6"/>
      <c r="J243" s="31">
        <f t="shared" si="18"/>
        <v>0</v>
      </c>
    </row>
    <row r="244" spans="1:10" x14ac:dyDescent="0.25">
      <c r="A244" s="25" t="s">
        <v>532</v>
      </c>
      <c r="B244" s="7" t="s">
        <v>438</v>
      </c>
      <c r="C244" s="67" t="s">
        <v>448</v>
      </c>
      <c r="D244" s="68"/>
      <c r="E244" s="68"/>
      <c r="F244" s="69"/>
      <c r="G244" s="7" t="s">
        <v>70</v>
      </c>
      <c r="H244" s="7">
        <v>1</v>
      </c>
      <c r="I244" s="6"/>
      <c r="J244" s="31">
        <f t="shared" si="18"/>
        <v>0</v>
      </c>
    </row>
    <row r="245" spans="1:10" ht="50.25" customHeight="1" x14ac:dyDescent="0.25">
      <c r="A245" s="25" t="s">
        <v>533</v>
      </c>
      <c r="B245" s="7" t="s">
        <v>438</v>
      </c>
      <c r="C245" s="67" t="s">
        <v>449</v>
      </c>
      <c r="D245" s="68"/>
      <c r="E245" s="68"/>
      <c r="F245" s="69"/>
      <c r="G245" s="7" t="s">
        <v>70</v>
      </c>
      <c r="H245" s="7">
        <v>1</v>
      </c>
      <c r="I245" s="6"/>
      <c r="J245" s="31">
        <f t="shared" si="18"/>
        <v>0</v>
      </c>
    </row>
    <row r="246" spans="1:10" ht="95.25" customHeight="1" x14ac:dyDescent="0.25">
      <c r="A246" s="25" t="s">
        <v>534</v>
      </c>
      <c r="B246" s="7" t="s">
        <v>438</v>
      </c>
      <c r="C246" s="67" t="s">
        <v>450</v>
      </c>
      <c r="D246" s="68"/>
      <c r="E246" s="68"/>
      <c r="F246" s="69"/>
      <c r="G246" s="7" t="s">
        <v>426</v>
      </c>
      <c r="H246" s="7">
        <v>2</v>
      </c>
      <c r="I246" s="6"/>
      <c r="J246" s="31">
        <f t="shared" si="18"/>
        <v>0</v>
      </c>
    </row>
    <row r="247" spans="1:10" ht="63" customHeight="1" x14ac:dyDescent="0.25">
      <c r="A247" s="25" t="s">
        <v>535</v>
      </c>
      <c r="B247" s="7" t="s">
        <v>438</v>
      </c>
      <c r="C247" s="67" t="s">
        <v>451</v>
      </c>
      <c r="D247" s="68"/>
      <c r="E247" s="68"/>
      <c r="F247" s="69"/>
      <c r="G247" s="7" t="s">
        <v>70</v>
      </c>
      <c r="H247" s="7">
        <v>2</v>
      </c>
      <c r="I247" s="6"/>
      <c r="J247" s="31">
        <f t="shared" si="18"/>
        <v>0</v>
      </c>
    </row>
    <row r="248" spans="1:10" ht="32.25" customHeight="1" x14ac:dyDescent="0.25">
      <c r="A248" s="25" t="s">
        <v>536</v>
      </c>
      <c r="B248" s="7" t="s">
        <v>438</v>
      </c>
      <c r="C248" s="67" t="s">
        <v>452</v>
      </c>
      <c r="D248" s="68"/>
      <c r="E248" s="68"/>
      <c r="F248" s="69"/>
      <c r="G248" s="7" t="s">
        <v>439</v>
      </c>
      <c r="H248" s="7">
        <v>36</v>
      </c>
      <c r="I248" s="6"/>
      <c r="J248" s="31">
        <f t="shared" si="18"/>
        <v>0</v>
      </c>
    </row>
    <row r="249" spans="1:10" ht="36.75" customHeight="1" x14ac:dyDescent="0.25">
      <c r="A249" s="25" t="s">
        <v>537</v>
      </c>
      <c r="B249" s="14"/>
      <c r="C249" s="67" t="s">
        <v>453</v>
      </c>
      <c r="D249" s="68"/>
      <c r="E249" s="68"/>
      <c r="F249" s="69"/>
      <c r="G249" s="7" t="s">
        <v>401</v>
      </c>
      <c r="H249" s="7">
        <v>2</v>
      </c>
      <c r="I249" s="6"/>
      <c r="J249" s="31">
        <f>H249*I249</f>
        <v>0</v>
      </c>
    </row>
    <row r="250" spans="1:10" ht="50.25" customHeight="1" x14ac:dyDescent="0.25">
      <c r="A250" s="25" t="s">
        <v>538</v>
      </c>
      <c r="B250" s="14"/>
      <c r="C250" s="67" t="s">
        <v>454</v>
      </c>
      <c r="D250" s="68"/>
      <c r="E250" s="68"/>
      <c r="F250" s="69"/>
      <c r="G250" s="7" t="s">
        <v>401</v>
      </c>
      <c r="H250" s="7">
        <v>2</v>
      </c>
      <c r="I250" s="6"/>
      <c r="J250" s="31">
        <f t="shared" si="18"/>
        <v>0</v>
      </c>
    </row>
    <row r="251" spans="1:10" ht="18" customHeight="1" x14ac:dyDescent="0.25">
      <c r="A251" s="64" t="s">
        <v>502</v>
      </c>
      <c r="B251" s="65"/>
      <c r="C251" s="65"/>
      <c r="D251" s="65"/>
      <c r="E251" s="65"/>
      <c r="F251" s="65"/>
      <c r="G251" s="65"/>
      <c r="H251" s="65"/>
      <c r="I251" s="66"/>
      <c r="J251" s="34">
        <f>SUM(J236:J250)</f>
        <v>0</v>
      </c>
    </row>
    <row r="252" spans="1:10" ht="18" customHeight="1" x14ac:dyDescent="0.25">
      <c r="A252" s="114" t="s">
        <v>547</v>
      </c>
      <c r="B252" s="115"/>
      <c r="C252" s="115"/>
      <c r="D252" s="115"/>
      <c r="E252" s="115"/>
      <c r="F252" s="115"/>
      <c r="G252" s="115"/>
      <c r="H252" s="115"/>
      <c r="I252" s="115"/>
      <c r="J252" s="35">
        <f>J23+J47+J51+J64+J77+J86+J93+J100+J109+J115+J121+J130+J138+J142+J165+J171+J178+J190+J194+J197+J222+J234+J251</f>
        <v>0</v>
      </c>
    </row>
    <row r="253" spans="1:10" ht="50.25" customHeight="1" x14ac:dyDescent="0.25">
      <c r="A253" s="22" t="s">
        <v>3</v>
      </c>
      <c r="B253" s="21" t="s">
        <v>4</v>
      </c>
      <c r="C253" s="77" t="s">
        <v>5</v>
      </c>
      <c r="D253" s="77"/>
      <c r="E253" s="77"/>
      <c r="F253" s="77"/>
      <c r="G253" s="21" t="s">
        <v>7</v>
      </c>
      <c r="H253" s="21" t="s">
        <v>6</v>
      </c>
      <c r="I253" s="13" t="s">
        <v>2</v>
      </c>
      <c r="J253" s="23" t="s">
        <v>1</v>
      </c>
    </row>
    <row r="254" spans="1:10" ht="19.5" customHeight="1" x14ac:dyDescent="0.25">
      <c r="A254" s="78" t="s">
        <v>539</v>
      </c>
      <c r="B254" s="79"/>
      <c r="C254" s="79"/>
      <c r="D254" s="79"/>
      <c r="E254" s="79"/>
      <c r="F254" s="79"/>
      <c r="G254" s="79"/>
      <c r="H254" s="79"/>
      <c r="I254" s="79"/>
      <c r="J254" s="80"/>
    </row>
    <row r="255" spans="1:10" ht="19.5" customHeight="1" x14ac:dyDescent="0.25">
      <c r="A255" s="50" t="s">
        <v>503</v>
      </c>
      <c r="B255" s="51"/>
      <c r="C255" s="51"/>
      <c r="D255" s="51"/>
      <c r="E255" s="51"/>
      <c r="F255" s="51"/>
      <c r="G255" s="51"/>
      <c r="H255" s="51"/>
      <c r="I255" s="51"/>
      <c r="J255" s="52"/>
    </row>
    <row r="256" spans="1:10" ht="19.5" customHeight="1" x14ac:dyDescent="0.25">
      <c r="A256" s="30" t="s">
        <v>10</v>
      </c>
      <c r="B256" s="61" t="s">
        <v>381</v>
      </c>
      <c r="C256" s="62"/>
      <c r="D256" s="62"/>
      <c r="E256" s="62"/>
      <c r="F256" s="62"/>
      <c r="G256" s="62"/>
      <c r="H256" s="62"/>
      <c r="I256" s="62"/>
      <c r="J256" s="63"/>
    </row>
    <row r="257" spans="1:10" ht="50.25" customHeight="1" x14ac:dyDescent="0.25">
      <c r="A257" s="25" t="s">
        <v>11</v>
      </c>
      <c r="B257" s="7" t="s">
        <v>12</v>
      </c>
      <c r="C257" s="56" t="s">
        <v>360</v>
      </c>
      <c r="D257" s="57"/>
      <c r="E257" s="57"/>
      <c r="F257" s="58"/>
      <c r="G257" s="7" t="s">
        <v>359</v>
      </c>
      <c r="H257" s="7">
        <v>0.3</v>
      </c>
      <c r="I257" s="6"/>
      <c r="J257" s="31">
        <f>H257*I257</f>
        <v>0</v>
      </c>
    </row>
    <row r="258" spans="1:10" x14ac:dyDescent="0.25">
      <c r="A258" s="64" t="s">
        <v>133</v>
      </c>
      <c r="B258" s="65"/>
      <c r="C258" s="65"/>
      <c r="D258" s="65"/>
      <c r="E258" s="65"/>
      <c r="F258" s="65"/>
      <c r="G258" s="65"/>
      <c r="H258" s="65"/>
      <c r="I258" s="66"/>
      <c r="J258" s="34">
        <f>SUM(J257)</f>
        <v>0</v>
      </c>
    </row>
    <row r="259" spans="1:10" ht="21" customHeight="1" x14ac:dyDescent="0.25">
      <c r="A259" s="28" t="s">
        <v>106</v>
      </c>
      <c r="B259" s="19" t="s">
        <v>107</v>
      </c>
      <c r="C259" s="20"/>
      <c r="D259" s="20"/>
      <c r="E259" s="20"/>
      <c r="F259" s="20"/>
      <c r="G259" s="20"/>
      <c r="H259" s="20"/>
      <c r="I259" s="20"/>
      <c r="J259" s="36"/>
    </row>
    <row r="260" spans="1:10" ht="78.75" customHeight="1" x14ac:dyDescent="0.25">
      <c r="A260" s="40" t="s">
        <v>48</v>
      </c>
      <c r="B260" s="7" t="s">
        <v>361</v>
      </c>
      <c r="C260" s="56" t="s">
        <v>104</v>
      </c>
      <c r="D260" s="57"/>
      <c r="E260" s="57"/>
      <c r="F260" s="58"/>
      <c r="G260" s="2" t="s">
        <v>36</v>
      </c>
      <c r="H260" s="7">
        <v>77</v>
      </c>
      <c r="I260" s="6"/>
      <c r="J260" s="31">
        <f>H260*I260</f>
        <v>0</v>
      </c>
    </row>
    <row r="261" spans="1:10" ht="15.75" customHeight="1" x14ac:dyDescent="0.25">
      <c r="A261" s="64" t="s">
        <v>134</v>
      </c>
      <c r="B261" s="65"/>
      <c r="C261" s="65"/>
      <c r="D261" s="65"/>
      <c r="E261" s="65"/>
      <c r="F261" s="65"/>
      <c r="G261" s="65"/>
      <c r="H261" s="65"/>
      <c r="I261" s="66"/>
      <c r="J261" s="34">
        <f>SUM(J260)</f>
        <v>0</v>
      </c>
    </row>
    <row r="262" spans="1:10" x14ac:dyDescent="0.25">
      <c r="A262" s="28" t="s">
        <v>99</v>
      </c>
      <c r="B262" s="19" t="s">
        <v>108</v>
      </c>
      <c r="C262" s="20"/>
      <c r="D262" s="20"/>
      <c r="E262" s="20"/>
      <c r="F262" s="20"/>
      <c r="G262" s="20"/>
      <c r="H262" s="20"/>
      <c r="I262" s="20"/>
      <c r="J262" s="36"/>
    </row>
    <row r="263" spans="1:10" ht="80.25" customHeight="1" x14ac:dyDescent="0.25">
      <c r="A263" s="25" t="s">
        <v>100</v>
      </c>
      <c r="B263" s="9" t="s">
        <v>362</v>
      </c>
      <c r="C263" s="56" t="s">
        <v>364</v>
      </c>
      <c r="D263" s="57"/>
      <c r="E263" s="57"/>
      <c r="F263" s="58"/>
      <c r="G263" s="2" t="s">
        <v>36</v>
      </c>
      <c r="H263" s="7">
        <v>556.45000000000005</v>
      </c>
      <c r="I263" s="6"/>
      <c r="J263" s="31">
        <f>H263*I263</f>
        <v>0</v>
      </c>
    </row>
    <row r="264" spans="1:10" ht="53.25" customHeight="1" x14ac:dyDescent="0.25">
      <c r="A264" s="25" t="s">
        <v>101</v>
      </c>
      <c r="B264" s="9" t="s">
        <v>362</v>
      </c>
      <c r="C264" s="56" t="s">
        <v>122</v>
      </c>
      <c r="D264" s="57"/>
      <c r="E264" s="57"/>
      <c r="F264" s="58"/>
      <c r="G264" s="2" t="s">
        <v>36</v>
      </c>
      <c r="H264" s="12">
        <v>61.83</v>
      </c>
      <c r="I264" s="6"/>
      <c r="J264" s="31">
        <f t="shared" ref="J264:J267" si="19">H264*I264</f>
        <v>0</v>
      </c>
    </row>
    <row r="265" spans="1:10" ht="15" customHeight="1" x14ac:dyDescent="0.25">
      <c r="A265" s="25" t="s">
        <v>540</v>
      </c>
      <c r="B265" s="9" t="s">
        <v>362</v>
      </c>
      <c r="C265" s="16" t="s">
        <v>123</v>
      </c>
      <c r="D265" s="17"/>
      <c r="E265" s="17"/>
      <c r="F265" s="18"/>
      <c r="G265" s="2" t="s">
        <v>36</v>
      </c>
      <c r="H265" s="7">
        <v>438.48</v>
      </c>
      <c r="I265" s="6"/>
      <c r="J265" s="31">
        <f t="shared" si="19"/>
        <v>0</v>
      </c>
    </row>
    <row r="266" spans="1:10" ht="109.5" customHeight="1" x14ac:dyDescent="0.25">
      <c r="A266" s="25" t="s">
        <v>541</v>
      </c>
      <c r="B266" s="9" t="s">
        <v>124</v>
      </c>
      <c r="C266" s="56" t="s">
        <v>365</v>
      </c>
      <c r="D266" s="57"/>
      <c r="E266" s="57"/>
      <c r="F266" s="58"/>
      <c r="G266" s="2" t="s">
        <v>36</v>
      </c>
      <c r="H266" s="7">
        <v>179.8</v>
      </c>
      <c r="I266" s="6"/>
      <c r="J266" s="31">
        <f t="shared" si="19"/>
        <v>0</v>
      </c>
    </row>
    <row r="267" spans="1:10" ht="47.25" customHeight="1" x14ac:dyDescent="0.25">
      <c r="A267" s="25" t="s">
        <v>542</v>
      </c>
      <c r="B267" s="9" t="s">
        <v>124</v>
      </c>
      <c r="C267" s="56" t="s">
        <v>366</v>
      </c>
      <c r="D267" s="57"/>
      <c r="E267" s="57"/>
      <c r="F267" s="58"/>
      <c r="G267" s="2" t="s">
        <v>36</v>
      </c>
      <c r="H267" s="7">
        <v>179.8</v>
      </c>
      <c r="I267" s="6"/>
      <c r="J267" s="31">
        <f t="shared" si="19"/>
        <v>0</v>
      </c>
    </row>
    <row r="268" spans="1:10" ht="91.5" customHeight="1" x14ac:dyDescent="0.25">
      <c r="A268" s="25" t="s">
        <v>543</v>
      </c>
      <c r="B268" s="9" t="s">
        <v>363</v>
      </c>
      <c r="C268" s="56" t="s">
        <v>367</v>
      </c>
      <c r="D268" s="57"/>
      <c r="E268" s="57"/>
      <c r="F268" s="58"/>
      <c r="G268" s="2" t="s">
        <v>36</v>
      </c>
      <c r="H268" s="7">
        <v>77</v>
      </c>
      <c r="I268" s="6"/>
      <c r="J268" s="31">
        <f>H268*I268</f>
        <v>0</v>
      </c>
    </row>
    <row r="269" spans="1:10" ht="36.75" customHeight="1" x14ac:dyDescent="0.25">
      <c r="A269" s="25" t="s">
        <v>544</v>
      </c>
      <c r="B269" s="9" t="s">
        <v>363</v>
      </c>
      <c r="C269" s="56" t="s">
        <v>357</v>
      </c>
      <c r="D269" s="57"/>
      <c r="E269" s="57"/>
      <c r="F269" s="58"/>
      <c r="G269" s="2" t="s">
        <v>36</v>
      </c>
      <c r="H269" s="7">
        <v>77</v>
      </c>
      <c r="I269" s="6"/>
      <c r="J269" s="31">
        <f t="shared" ref="J269" si="20">H269*I269</f>
        <v>0</v>
      </c>
    </row>
    <row r="270" spans="1:10" x14ac:dyDescent="0.25">
      <c r="A270" s="64" t="s">
        <v>135</v>
      </c>
      <c r="B270" s="65"/>
      <c r="C270" s="65"/>
      <c r="D270" s="65"/>
      <c r="E270" s="65"/>
      <c r="F270" s="65"/>
      <c r="G270" s="65"/>
      <c r="H270" s="65"/>
      <c r="I270" s="66"/>
      <c r="J270" s="34">
        <f>SUM(J263:J269)</f>
        <v>0</v>
      </c>
    </row>
    <row r="271" spans="1:10" ht="17.25" customHeight="1" x14ac:dyDescent="0.25">
      <c r="A271" s="28" t="s">
        <v>105</v>
      </c>
      <c r="B271" s="19" t="s">
        <v>472</v>
      </c>
      <c r="C271" s="20"/>
      <c r="D271" s="20"/>
      <c r="E271" s="20"/>
      <c r="F271" s="20"/>
      <c r="G271" s="20"/>
      <c r="H271" s="20"/>
      <c r="I271" s="20"/>
      <c r="J271" s="36"/>
    </row>
    <row r="272" spans="1:10" ht="66.75" customHeight="1" x14ac:dyDescent="0.25">
      <c r="A272" s="25" t="s">
        <v>109</v>
      </c>
      <c r="B272" s="7" t="s">
        <v>140</v>
      </c>
      <c r="C272" s="56" t="s">
        <v>141</v>
      </c>
      <c r="D272" s="57"/>
      <c r="E272" s="57"/>
      <c r="F272" s="58"/>
      <c r="G272" s="2" t="s">
        <v>35</v>
      </c>
      <c r="H272" s="7">
        <v>150</v>
      </c>
      <c r="I272" s="6"/>
      <c r="J272" s="31">
        <f>H272*I272</f>
        <v>0</v>
      </c>
    </row>
    <row r="273" spans="1:10" ht="94.5" customHeight="1" x14ac:dyDescent="0.25">
      <c r="A273" s="25" t="s">
        <v>110</v>
      </c>
      <c r="B273" s="7" t="s">
        <v>240</v>
      </c>
      <c r="C273" s="56" t="s">
        <v>144</v>
      </c>
      <c r="D273" s="57"/>
      <c r="E273" s="57"/>
      <c r="F273" s="58"/>
      <c r="G273" s="2" t="s">
        <v>35</v>
      </c>
      <c r="H273" s="7">
        <v>150</v>
      </c>
      <c r="I273" s="6"/>
      <c r="J273" s="31">
        <f t="shared" ref="J273:J282" si="21">H273*I273</f>
        <v>0</v>
      </c>
    </row>
    <row r="274" spans="1:10" ht="95.25" customHeight="1" x14ac:dyDescent="0.25">
      <c r="A274" s="25" t="s">
        <v>111</v>
      </c>
      <c r="B274" s="7" t="s">
        <v>240</v>
      </c>
      <c r="C274" s="56" t="s">
        <v>146</v>
      </c>
      <c r="D274" s="57"/>
      <c r="E274" s="57"/>
      <c r="F274" s="58"/>
      <c r="G274" s="2" t="s">
        <v>35</v>
      </c>
      <c r="H274" s="7">
        <v>150</v>
      </c>
      <c r="I274" s="6"/>
      <c r="J274" s="31">
        <f t="shared" si="21"/>
        <v>0</v>
      </c>
    </row>
    <row r="275" spans="1:10" ht="50.25" customHeight="1" x14ac:dyDescent="0.25">
      <c r="A275" s="25" t="s">
        <v>112</v>
      </c>
      <c r="B275" s="9" t="s">
        <v>148</v>
      </c>
      <c r="C275" s="56" t="s">
        <v>368</v>
      </c>
      <c r="D275" s="57"/>
      <c r="E275" s="57"/>
      <c r="F275" s="58"/>
      <c r="G275" s="2" t="s">
        <v>35</v>
      </c>
      <c r="H275" s="7">
        <v>150</v>
      </c>
      <c r="I275" s="6"/>
      <c r="J275" s="31">
        <f t="shared" si="21"/>
        <v>0</v>
      </c>
    </row>
    <row r="276" spans="1:10" ht="49.5" customHeight="1" x14ac:dyDescent="0.25">
      <c r="A276" s="25" t="s">
        <v>113</v>
      </c>
      <c r="B276" s="9" t="s">
        <v>148</v>
      </c>
      <c r="C276" s="56" t="s">
        <v>151</v>
      </c>
      <c r="D276" s="57"/>
      <c r="E276" s="57"/>
      <c r="F276" s="58"/>
      <c r="G276" s="2" t="s">
        <v>35</v>
      </c>
      <c r="H276" s="7">
        <v>150</v>
      </c>
      <c r="I276" s="6"/>
      <c r="J276" s="31">
        <f t="shared" si="21"/>
        <v>0</v>
      </c>
    </row>
    <row r="277" spans="1:10" ht="33.75" customHeight="1" x14ac:dyDescent="0.25">
      <c r="A277" s="25" t="s">
        <v>114</v>
      </c>
      <c r="B277" s="7" t="s">
        <v>153</v>
      </c>
      <c r="C277" s="56" t="s">
        <v>154</v>
      </c>
      <c r="D277" s="57"/>
      <c r="E277" s="57"/>
      <c r="F277" s="58"/>
      <c r="G277" s="2" t="s">
        <v>35</v>
      </c>
      <c r="H277" s="7">
        <v>150</v>
      </c>
      <c r="I277" s="6"/>
      <c r="J277" s="31">
        <f t="shared" si="21"/>
        <v>0</v>
      </c>
    </row>
    <row r="278" spans="1:10" ht="81" customHeight="1" x14ac:dyDescent="0.25">
      <c r="A278" s="25" t="s">
        <v>115</v>
      </c>
      <c r="B278" s="7" t="s">
        <v>156</v>
      </c>
      <c r="C278" s="56" t="s">
        <v>157</v>
      </c>
      <c r="D278" s="57"/>
      <c r="E278" s="57"/>
      <c r="F278" s="58"/>
      <c r="G278" s="2" t="s">
        <v>35</v>
      </c>
      <c r="H278" s="7">
        <v>150</v>
      </c>
      <c r="I278" s="6"/>
      <c r="J278" s="31">
        <f t="shared" si="21"/>
        <v>0</v>
      </c>
    </row>
    <row r="279" spans="1:10" ht="36" customHeight="1" x14ac:dyDescent="0.25">
      <c r="A279" s="25" t="s">
        <v>116</v>
      </c>
      <c r="B279" s="7" t="s">
        <v>153</v>
      </c>
      <c r="C279" s="56" t="s">
        <v>154</v>
      </c>
      <c r="D279" s="57"/>
      <c r="E279" s="57"/>
      <c r="F279" s="58"/>
      <c r="G279" s="2" t="s">
        <v>35</v>
      </c>
      <c r="H279" s="7">
        <v>150</v>
      </c>
      <c r="I279" s="6"/>
      <c r="J279" s="31">
        <f t="shared" si="21"/>
        <v>0</v>
      </c>
    </row>
    <row r="280" spans="1:10" ht="78" customHeight="1" x14ac:dyDescent="0.25">
      <c r="A280" s="25" t="s">
        <v>117</v>
      </c>
      <c r="B280" s="7" t="s">
        <v>160</v>
      </c>
      <c r="C280" s="56" t="s">
        <v>161</v>
      </c>
      <c r="D280" s="57"/>
      <c r="E280" s="57"/>
      <c r="F280" s="58"/>
      <c r="G280" s="2" t="s">
        <v>35</v>
      </c>
      <c r="H280" s="7">
        <v>150</v>
      </c>
      <c r="I280" s="6"/>
      <c r="J280" s="31">
        <f t="shared" si="21"/>
        <v>0</v>
      </c>
    </row>
    <row r="281" spans="1:10" ht="36.75" customHeight="1" x14ac:dyDescent="0.25">
      <c r="A281" s="25" t="s">
        <v>118</v>
      </c>
      <c r="B281" s="7" t="s">
        <v>153</v>
      </c>
      <c r="C281" s="56" t="s">
        <v>154</v>
      </c>
      <c r="D281" s="57"/>
      <c r="E281" s="57"/>
      <c r="F281" s="58"/>
      <c r="G281" s="2" t="s">
        <v>35</v>
      </c>
      <c r="H281" s="7">
        <v>150</v>
      </c>
      <c r="I281" s="6"/>
      <c r="J281" s="31">
        <f t="shared" si="21"/>
        <v>0</v>
      </c>
    </row>
    <row r="282" spans="1:10" ht="78" customHeight="1" x14ac:dyDescent="0.25">
      <c r="A282" s="25" t="s">
        <v>119</v>
      </c>
      <c r="B282" s="7" t="s">
        <v>164</v>
      </c>
      <c r="C282" s="56" t="s">
        <v>165</v>
      </c>
      <c r="D282" s="57"/>
      <c r="E282" s="57"/>
      <c r="F282" s="58"/>
      <c r="G282" s="2" t="s">
        <v>35</v>
      </c>
      <c r="H282" s="7">
        <v>150</v>
      </c>
      <c r="I282" s="6"/>
      <c r="J282" s="31">
        <f t="shared" si="21"/>
        <v>0</v>
      </c>
    </row>
    <row r="283" spans="1:10" ht="18.75" customHeight="1" x14ac:dyDescent="0.25">
      <c r="A283" s="64" t="s">
        <v>136</v>
      </c>
      <c r="B283" s="65"/>
      <c r="C283" s="65"/>
      <c r="D283" s="65"/>
      <c r="E283" s="65"/>
      <c r="F283" s="65"/>
      <c r="G283" s="65"/>
      <c r="H283" s="65"/>
      <c r="I283" s="66"/>
      <c r="J283" s="34">
        <f>SUM(J272:J282)</f>
        <v>0</v>
      </c>
    </row>
    <row r="284" spans="1:10" ht="17.25" customHeight="1" x14ac:dyDescent="0.25">
      <c r="A284" s="28" t="s">
        <v>137</v>
      </c>
      <c r="B284" s="19" t="s">
        <v>369</v>
      </c>
      <c r="C284" s="20"/>
      <c r="D284" s="20"/>
      <c r="E284" s="20"/>
      <c r="F284" s="20"/>
      <c r="G284" s="20"/>
      <c r="H284" s="20"/>
      <c r="I284" s="20"/>
      <c r="J284" s="36"/>
    </row>
    <row r="285" spans="1:10" ht="36" customHeight="1" x14ac:dyDescent="0.25">
      <c r="A285" s="25" t="s">
        <v>139</v>
      </c>
      <c r="B285" s="7" t="s">
        <v>309</v>
      </c>
      <c r="C285" s="56" t="s">
        <v>316</v>
      </c>
      <c r="D285" s="57"/>
      <c r="E285" s="57"/>
      <c r="F285" s="58"/>
      <c r="G285" s="7" t="s">
        <v>17</v>
      </c>
      <c r="H285" s="7">
        <v>254</v>
      </c>
      <c r="I285" s="6"/>
      <c r="J285" s="31">
        <f>H285*I285</f>
        <v>0</v>
      </c>
    </row>
    <row r="286" spans="1:10" ht="49.5" customHeight="1" x14ac:dyDescent="0.25">
      <c r="A286" s="25" t="s">
        <v>142</v>
      </c>
      <c r="B286" s="7" t="s">
        <v>309</v>
      </c>
      <c r="C286" s="56" t="s">
        <v>317</v>
      </c>
      <c r="D286" s="57"/>
      <c r="E286" s="57"/>
      <c r="F286" s="58"/>
      <c r="G286" s="2" t="s">
        <v>36</v>
      </c>
      <c r="H286" s="7">
        <v>61</v>
      </c>
      <c r="I286" s="6"/>
      <c r="J286" s="31">
        <f t="shared" ref="J286:J290" si="22">H286*I286</f>
        <v>0</v>
      </c>
    </row>
    <row r="287" spans="1:10" ht="48.75" customHeight="1" x14ac:dyDescent="0.25">
      <c r="A287" s="25" t="s">
        <v>145</v>
      </c>
      <c r="B287" s="7" t="s">
        <v>309</v>
      </c>
      <c r="C287" s="56" t="s">
        <v>370</v>
      </c>
      <c r="D287" s="57"/>
      <c r="E287" s="57"/>
      <c r="F287" s="58"/>
      <c r="G287" s="2" t="s">
        <v>36</v>
      </c>
      <c r="H287" s="7">
        <v>181.5</v>
      </c>
      <c r="I287" s="6"/>
      <c r="J287" s="31">
        <f t="shared" si="22"/>
        <v>0</v>
      </c>
    </row>
    <row r="288" spans="1:10" ht="80.25" customHeight="1" x14ac:dyDescent="0.25">
      <c r="A288" s="25" t="s">
        <v>147</v>
      </c>
      <c r="B288" s="7" t="s">
        <v>309</v>
      </c>
      <c r="C288" s="56" t="s">
        <v>322</v>
      </c>
      <c r="D288" s="57"/>
      <c r="E288" s="57"/>
      <c r="F288" s="58"/>
      <c r="G288" s="7" t="s">
        <v>70</v>
      </c>
      <c r="H288" s="7">
        <v>7</v>
      </c>
      <c r="I288" s="6"/>
      <c r="J288" s="31">
        <f t="shared" si="22"/>
        <v>0</v>
      </c>
    </row>
    <row r="289" spans="1:10" ht="33.75" customHeight="1" x14ac:dyDescent="0.25">
      <c r="A289" s="25" t="s">
        <v>150</v>
      </c>
      <c r="B289" s="9" t="s">
        <v>124</v>
      </c>
      <c r="C289" s="56" t="s">
        <v>371</v>
      </c>
      <c r="D289" s="57"/>
      <c r="E289" s="57"/>
      <c r="F289" s="58"/>
      <c r="G289" s="2" t="s">
        <v>36</v>
      </c>
      <c r="H289" s="7">
        <v>48</v>
      </c>
      <c r="I289" s="6"/>
      <c r="J289" s="31">
        <f t="shared" si="22"/>
        <v>0</v>
      </c>
    </row>
    <row r="290" spans="1:10" ht="108.75" customHeight="1" x14ac:dyDescent="0.25">
      <c r="A290" s="25" t="s">
        <v>152</v>
      </c>
      <c r="B290" s="9" t="s">
        <v>124</v>
      </c>
      <c r="C290" s="56" t="s">
        <v>545</v>
      </c>
      <c r="D290" s="57"/>
      <c r="E290" s="57"/>
      <c r="F290" s="58"/>
      <c r="G290" s="2" t="s">
        <v>36</v>
      </c>
      <c r="H290" s="7">
        <v>48</v>
      </c>
      <c r="I290" s="6"/>
      <c r="J290" s="31">
        <f t="shared" si="22"/>
        <v>0</v>
      </c>
    </row>
    <row r="291" spans="1:10" ht="123" customHeight="1" x14ac:dyDescent="0.25">
      <c r="A291" s="25" t="s">
        <v>155</v>
      </c>
      <c r="B291" s="9" t="s">
        <v>124</v>
      </c>
      <c r="C291" s="56" t="s">
        <v>325</v>
      </c>
      <c r="D291" s="57"/>
      <c r="E291" s="57"/>
      <c r="F291" s="58"/>
      <c r="G291" s="2" t="s">
        <v>36</v>
      </c>
      <c r="H291" s="7">
        <v>48</v>
      </c>
      <c r="I291" s="6"/>
      <c r="J291" s="31">
        <f>H291*I291</f>
        <v>0</v>
      </c>
    </row>
    <row r="292" spans="1:10" ht="36.75" customHeight="1" x14ac:dyDescent="0.25">
      <c r="A292" s="25" t="s">
        <v>158</v>
      </c>
      <c r="B292" s="9" t="s">
        <v>124</v>
      </c>
      <c r="C292" s="56" t="s">
        <v>372</v>
      </c>
      <c r="D292" s="57"/>
      <c r="E292" s="57"/>
      <c r="F292" s="58"/>
      <c r="G292" s="2" t="s">
        <v>36</v>
      </c>
      <c r="H292" s="7">
        <v>48</v>
      </c>
      <c r="I292" s="7"/>
      <c r="J292" s="31">
        <f t="shared" ref="J292" si="23">H292*I292</f>
        <v>0</v>
      </c>
    </row>
    <row r="293" spans="1:10" ht="15" customHeight="1" x14ac:dyDescent="0.25">
      <c r="A293" s="59" t="s">
        <v>175</v>
      </c>
      <c r="B293" s="60"/>
      <c r="C293" s="60"/>
      <c r="D293" s="60"/>
      <c r="E293" s="60"/>
      <c r="F293" s="60"/>
      <c r="G293" s="60"/>
      <c r="H293" s="60"/>
      <c r="I293" s="60"/>
      <c r="J293" s="34">
        <f>SUM(J285:J292)</f>
        <v>0</v>
      </c>
    </row>
    <row r="294" spans="1:10" ht="17.25" customHeight="1" x14ac:dyDescent="0.25">
      <c r="A294" s="28" t="s">
        <v>166</v>
      </c>
      <c r="B294" s="61" t="s">
        <v>373</v>
      </c>
      <c r="C294" s="62"/>
      <c r="D294" s="62"/>
      <c r="E294" s="62"/>
      <c r="F294" s="62"/>
      <c r="G294" s="62"/>
      <c r="H294" s="62"/>
      <c r="I294" s="62"/>
      <c r="J294" s="63"/>
    </row>
    <row r="295" spans="1:10" ht="21" customHeight="1" x14ac:dyDescent="0.25">
      <c r="A295" s="25" t="s">
        <v>168</v>
      </c>
      <c r="B295" s="7" t="s">
        <v>374</v>
      </c>
      <c r="C295" s="56" t="s">
        <v>377</v>
      </c>
      <c r="D295" s="57"/>
      <c r="E295" s="57"/>
      <c r="F295" s="58"/>
      <c r="G295" s="2" t="s">
        <v>35</v>
      </c>
      <c r="H295" s="7">
        <v>130</v>
      </c>
      <c r="I295" s="6"/>
      <c r="J295" s="31">
        <f>H295*I295</f>
        <v>0</v>
      </c>
    </row>
    <row r="296" spans="1:10" ht="63" customHeight="1" x14ac:dyDescent="0.25">
      <c r="A296" s="25" t="s">
        <v>169</v>
      </c>
      <c r="B296" s="7" t="s">
        <v>375</v>
      </c>
      <c r="C296" s="56" t="s">
        <v>378</v>
      </c>
      <c r="D296" s="57"/>
      <c r="E296" s="57"/>
      <c r="F296" s="58"/>
      <c r="G296" s="7" t="s">
        <v>86</v>
      </c>
      <c r="H296" s="7">
        <v>2</v>
      </c>
      <c r="I296" s="6"/>
      <c r="J296" s="31">
        <f t="shared" ref="J296:J297" si="24">H296*I296</f>
        <v>0</v>
      </c>
    </row>
    <row r="297" spans="1:10" ht="120.75" customHeight="1" x14ac:dyDescent="0.25">
      <c r="A297" s="25" t="s">
        <v>170</v>
      </c>
      <c r="B297" s="9" t="s">
        <v>376</v>
      </c>
      <c r="C297" s="56" t="s">
        <v>379</v>
      </c>
      <c r="D297" s="57"/>
      <c r="E297" s="57"/>
      <c r="F297" s="58"/>
      <c r="G297" s="2" t="s">
        <v>35</v>
      </c>
      <c r="H297" s="7">
        <v>30</v>
      </c>
      <c r="I297" s="6"/>
      <c r="J297" s="31">
        <f t="shared" si="24"/>
        <v>0</v>
      </c>
    </row>
    <row r="298" spans="1:10" x14ac:dyDescent="0.25">
      <c r="A298" s="59" t="s">
        <v>182</v>
      </c>
      <c r="B298" s="60"/>
      <c r="C298" s="60"/>
      <c r="D298" s="60"/>
      <c r="E298" s="60"/>
      <c r="F298" s="60"/>
      <c r="G298" s="60"/>
      <c r="H298" s="60"/>
      <c r="I298" s="60"/>
      <c r="J298" s="34">
        <f>SUM(J295:J297)</f>
        <v>0</v>
      </c>
    </row>
    <row r="299" spans="1:10" x14ac:dyDescent="0.25">
      <c r="A299" s="114" t="s">
        <v>548</v>
      </c>
      <c r="B299" s="115"/>
      <c r="C299" s="115"/>
      <c r="D299" s="115"/>
      <c r="E299" s="115"/>
      <c r="F299" s="115"/>
      <c r="G299" s="115"/>
      <c r="H299" s="115"/>
      <c r="I299" s="115"/>
      <c r="J299" s="35">
        <f>J258+J261+J270+J283+J293+J298</f>
        <v>0</v>
      </c>
    </row>
    <row r="300" spans="1:10" ht="48.75" customHeight="1" x14ac:dyDescent="0.25">
      <c r="A300" s="123" t="s">
        <v>549</v>
      </c>
      <c r="B300" s="124"/>
      <c r="C300" s="124"/>
      <c r="D300" s="124"/>
      <c r="E300" s="124"/>
      <c r="F300" s="124"/>
      <c r="G300" s="124"/>
      <c r="H300" s="124"/>
      <c r="I300" s="124"/>
      <c r="J300" s="37">
        <f>J252+J299</f>
        <v>0</v>
      </c>
    </row>
    <row r="301" spans="1:10" x14ac:dyDescent="0.25">
      <c r="A301" s="119" t="s">
        <v>546</v>
      </c>
      <c r="B301" s="120"/>
      <c r="C301" s="120"/>
      <c r="D301" s="120"/>
      <c r="E301" s="120"/>
      <c r="F301" s="120"/>
      <c r="G301" s="120"/>
      <c r="H301" s="120"/>
      <c r="I301" s="120"/>
      <c r="J301" s="38">
        <f>J300*1.23</f>
        <v>0</v>
      </c>
    </row>
    <row r="302" spans="1:10" ht="51.75" customHeight="1" thickBot="1" x14ac:dyDescent="0.3">
      <c r="A302" s="121" t="s">
        <v>550</v>
      </c>
      <c r="B302" s="122"/>
      <c r="C302" s="122"/>
      <c r="D302" s="122"/>
      <c r="E302" s="122"/>
      <c r="F302" s="122"/>
      <c r="G302" s="122"/>
      <c r="H302" s="122"/>
      <c r="I302" s="122"/>
      <c r="J302" s="39">
        <f>J300+J301</f>
        <v>0</v>
      </c>
    </row>
    <row r="303" spans="1:10" ht="34.5" customHeight="1" x14ac:dyDescent="0.25">
      <c r="A303" s="47" t="s">
        <v>554</v>
      </c>
      <c r="B303" s="47"/>
      <c r="C303" s="47"/>
      <c r="D303" s="47"/>
      <c r="E303" s="47"/>
      <c r="F303" s="47"/>
      <c r="G303" s="47"/>
      <c r="H303" s="47"/>
      <c r="I303" s="47"/>
      <c r="J303" s="47"/>
    </row>
    <row r="304" spans="1:10" ht="19.5" customHeight="1" x14ac:dyDescent="0.25">
      <c r="A304" s="48" t="s">
        <v>552</v>
      </c>
      <c r="B304" s="48"/>
      <c r="C304" s="48"/>
      <c r="D304" s="48"/>
      <c r="E304" s="48"/>
      <c r="F304" s="48"/>
      <c r="G304" s="48"/>
      <c r="H304" s="48"/>
      <c r="I304" s="48"/>
      <c r="J304" s="48"/>
    </row>
    <row r="305" spans="1:10" ht="21.75" customHeight="1" x14ac:dyDescent="0.25">
      <c r="A305" s="49" t="s">
        <v>553</v>
      </c>
      <c r="B305" s="49"/>
      <c r="C305" s="49"/>
      <c r="D305" s="49"/>
      <c r="E305" s="49"/>
      <c r="F305" s="49"/>
      <c r="G305" s="49"/>
      <c r="H305" s="49"/>
      <c r="I305" s="49"/>
      <c r="J305" s="49"/>
    </row>
  </sheetData>
  <mergeCells count="300">
    <mergeCell ref="C4:F4"/>
    <mergeCell ref="A301:I301"/>
    <mergeCell ref="A302:I302"/>
    <mergeCell ref="C282:F282"/>
    <mergeCell ref="A283:I283"/>
    <mergeCell ref="C285:F285"/>
    <mergeCell ref="C286:F286"/>
    <mergeCell ref="C287:F287"/>
    <mergeCell ref="C288:F288"/>
    <mergeCell ref="C289:F289"/>
    <mergeCell ref="A299:I299"/>
    <mergeCell ref="A300:I300"/>
    <mergeCell ref="A298:I298"/>
    <mergeCell ref="C295:F295"/>
    <mergeCell ref="C296:F296"/>
    <mergeCell ref="C297:F297"/>
    <mergeCell ref="C273:F273"/>
    <mergeCell ref="C274:F274"/>
    <mergeCell ref="C275:F275"/>
    <mergeCell ref="C276:F276"/>
    <mergeCell ref="C277:F277"/>
    <mergeCell ref="C278:F278"/>
    <mergeCell ref="C279:F279"/>
    <mergeCell ref="C280:F280"/>
    <mergeCell ref="C281:F281"/>
    <mergeCell ref="A261:I261"/>
    <mergeCell ref="C263:F263"/>
    <mergeCell ref="C264:F264"/>
    <mergeCell ref="C266:F266"/>
    <mergeCell ref="C267:F267"/>
    <mergeCell ref="C268:F268"/>
    <mergeCell ref="C269:F269"/>
    <mergeCell ref="A270:I270"/>
    <mergeCell ref="C272:F272"/>
    <mergeCell ref="B235:J235"/>
    <mergeCell ref="C236:F236"/>
    <mergeCell ref="C237:F237"/>
    <mergeCell ref="C238:F238"/>
    <mergeCell ref="C239:F239"/>
    <mergeCell ref="C249:F249"/>
    <mergeCell ref="C250:F250"/>
    <mergeCell ref="A258:I258"/>
    <mergeCell ref="C240:F240"/>
    <mergeCell ref="C241:F241"/>
    <mergeCell ref="C242:F242"/>
    <mergeCell ref="C243:F243"/>
    <mergeCell ref="C244:F244"/>
    <mergeCell ref="C245:F245"/>
    <mergeCell ref="C246:F246"/>
    <mergeCell ref="C247:F247"/>
    <mergeCell ref="C248:F248"/>
    <mergeCell ref="A252:I252"/>
    <mergeCell ref="C253:F253"/>
    <mergeCell ref="A254:J254"/>
    <mergeCell ref="A255:J255"/>
    <mergeCell ref="C175:F175"/>
    <mergeCell ref="C177:F177"/>
    <mergeCell ref="C176:F176"/>
    <mergeCell ref="A178:I178"/>
    <mergeCell ref="C170:F170"/>
    <mergeCell ref="A171:I171"/>
    <mergeCell ref="B172:J172"/>
    <mergeCell ref="C173:F173"/>
    <mergeCell ref="C174:F174"/>
    <mergeCell ref="A165:I165"/>
    <mergeCell ref="B166:J166"/>
    <mergeCell ref="C167:F167"/>
    <mergeCell ref="C168:F168"/>
    <mergeCell ref="C169:F169"/>
    <mergeCell ref="C156:F156"/>
    <mergeCell ref="C157:F157"/>
    <mergeCell ref="C158:F158"/>
    <mergeCell ref="C164:F164"/>
    <mergeCell ref="C163:F163"/>
    <mergeCell ref="C162:F162"/>
    <mergeCell ref="C161:F161"/>
    <mergeCell ref="C160:F160"/>
    <mergeCell ref="C159:F159"/>
    <mergeCell ref="C151:F151"/>
    <mergeCell ref="C152:F152"/>
    <mergeCell ref="C153:F153"/>
    <mergeCell ref="C154:F154"/>
    <mergeCell ref="C155:F155"/>
    <mergeCell ref="C146:F146"/>
    <mergeCell ref="C147:F147"/>
    <mergeCell ref="C148:F148"/>
    <mergeCell ref="C149:F149"/>
    <mergeCell ref="C150:F150"/>
    <mergeCell ref="C141:F141"/>
    <mergeCell ref="A142:I142"/>
    <mergeCell ref="B143:J143"/>
    <mergeCell ref="C144:F144"/>
    <mergeCell ref="C145:F145"/>
    <mergeCell ref="C136:F136"/>
    <mergeCell ref="C137:F137"/>
    <mergeCell ref="A138:I138"/>
    <mergeCell ref="B139:J139"/>
    <mergeCell ref="C140:F140"/>
    <mergeCell ref="B131:J131"/>
    <mergeCell ref="C132:F132"/>
    <mergeCell ref="C133:F133"/>
    <mergeCell ref="C134:F134"/>
    <mergeCell ref="C135:F135"/>
    <mergeCell ref="C126:F126"/>
    <mergeCell ref="C127:F127"/>
    <mergeCell ref="C128:F128"/>
    <mergeCell ref="C129:F129"/>
    <mergeCell ref="A130:I130"/>
    <mergeCell ref="A121:I121"/>
    <mergeCell ref="B122:J122"/>
    <mergeCell ref="C123:F123"/>
    <mergeCell ref="C124:F124"/>
    <mergeCell ref="C125:F125"/>
    <mergeCell ref="B116:J116"/>
    <mergeCell ref="C117:F117"/>
    <mergeCell ref="C118:F118"/>
    <mergeCell ref="C119:F119"/>
    <mergeCell ref="C120:F120"/>
    <mergeCell ref="C111:F111"/>
    <mergeCell ref="C112:F112"/>
    <mergeCell ref="C113:F113"/>
    <mergeCell ref="C114:F114"/>
    <mergeCell ref="A115:I115"/>
    <mergeCell ref="C106:F106"/>
    <mergeCell ref="C107:F107"/>
    <mergeCell ref="C108:F108"/>
    <mergeCell ref="A109:I109"/>
    <mergeCell ref="B110:J110"/>
    <mergeCell ref="C92:F92"/>
    <mergeCell ref="C102:F102"/>
    <mergeCell ref="C103:F103"/>
    <mergeCell ref="C104:F104"/>
    <mergeCell ref="C105:F105"/>
    <mergeCell ref="B87:J87"/>
    <mergeCell ref="C88:F88"/>
    <mergeCell ref="C89:F89"/>
    <mergeCell ref="C90:F90"/>
    <mergeCell ref="C91:F91"/>
    <mergeCell ref="C98:F98"/>
    <mergeCell ref="C99:F99"/>
    <mergeCell ref="A100:I100"/>
    <mergeCell ref="B101:J101"/>
    <mergeCell ref="A93:I93"/>
    <mergeCell ref="B94:J94"/>
    <mergeCell ref="C95:F95"/>
    <mergeCell ref="C96:F96"/>
    <mergeCell ref="C97:F97"/>
    <mergeCell ref="C82:F82"/>
    <mergeCell ref="C83:F83"/>
    <mergeCell ref="C84:F84"/>
    <mergeCell ref="C85:F85"/>
    <mergeCell ref="A86:I86"/>
    <mergeCell ref="C70:F70"/>
    <mergeCell ref="B78:J78"/>
    <mergeCell ref="C79:F79"/>
    <mergeCell ref="C80:F80"/>
    <mergeCell ref="C81:F81"/>
    <mergeCell ref="C76:F76"/>
    <mergeCell ref="A77:I77"/>
    <mergeCell ref="C75:F75"/>
    <mergeCell ref="C61:F61"/>
    <mergeCell ref="C62:F62"/>
    <mergeCell ref="C63:F63"/>
    <mergeCell ref="A64:I64"/>
    <mergeCell ref="B65:J65"/>
    <mergeCell ref="C71:F71"/>
    <mergeCell ref="C72:F72"/>
    <mergeCell ref="C73:F73"/>
    <mergeCell ref="C74:F74"/>
    <mergeCell ref="C66:F66"/>
    <mergeCell ref="C67:F67"/>
    <mergeCell ref="C68:F68"/>
    <mergeCell ref="C69:F69"/>
    <mergeCell ref="C56:F56"/>
    <mergeCell ref="C57:F57"/>
    <mergeCell ref="C58:F58"/>
    <mergeCell ref="C59:F59"/>
    <mergeCell ref="C60:F60"/>
    <mergeCell ref="A51:I51"/>
    <mergeCell ref="B52:J52"/>
    <mergeCell ref="C53:F53"/>
    <mergeCell ref="C54:F54"/>
    <mergeCell ref="C55:F55"/>
    <mergeCell ref="C49:F49"/>
    <mergeCell ref="C50:F50"/>
    <mergeCell ref="C43:F43"/>
    <mergeCell ref="C44:F44"/>
    <mergeCell ref="C45:F45"/>
    <mergeCell ref="C46:F46"/>
    <mergeCell ref="B48:J48"/>
    <mergeCell ref="C38:F38"/>
    <mergeCell ref="C39:F39"/>
    <mergeCell ref="C40:F40"/>
    <mergeCell ref="C41:F41"/>
    <mergeCell ref="C42:F42"/>
    <mergeCell ref="C25:F25"/>
    <mergeCell ref="C26:F26"/>
    <mergeCell ref="C33:F33"/>
    <mergeCell ref="C34:F34"/>
    <mergeCell ref="C35:F35"/>
    <mergeCell ref="C36:F36"/>
    <mergeCell ref="C37:F37"/>
    <mergeCell ref="C28:F28"/>
    <mergeCell ref="C29:F29"/>
    <mergeCell ref="C30:F30"/>
    <mergeCell ref="C31:F31"/>
    <mergeCell ref="C32:F32"/>
    <mergeCell ref="C11:F11"/>
    <mergeCell ref="A2:J2"/>
    <mergeCell ref="A47:I47"/>
    <mergeCell ref="A1:J1"/>
    <mergeCell ref="C3:F3"/>
    <mergeCell ref="A5:J5"/>
    <mergeCell ref="B7:J7"/>
    <mergeCell ref="C10:F10"/>
    <mergeCell ref="C8:F8"/>
    <mergeCell ref="C9:F9"/>
    <mergeCell ref="C17:F17"/>
    <mergeCell ref="C18:F18"/>
    <mergeCell ref="C12:F12"/>
    <mergeCell ref="C13:F13"/>
    <mergeCell ref="C14:F14"/>
    <mergeCell ref="C15:F15"/>
    <mergeCell ref="C16:F16"/>
    <mergeCell ref="C27:F27"/>
    <mergeCell ref="C21:F21"/>
    <mergeCell ref="C20:F20"/>
    <mergeCell ref="C19:F19"/>
    <mergeCell ref="A23:I23"/>
    <mergeCell ref="B24:J24"/>
    <mergeCell ref="C22:F22"/>
    <mergeCell ref="C181:F181"/>
    <mergeCell ref="C182:F182"/>
    <mergeCell ref="C183:F183"/>
    <mergeCell ref="C184:F184"/>
    <mergeCell ref="C185:F185"/>
    <mergeCell ref="C186:F186"/>
    <mergeCell ref="C187:F187"/>
    <mergeCell ref="C188:F188"/>
    <mergeCell ref="B180:J180"/>
    <mergeCell ref="C189:F189"/>
    <mergeCell ref="A190:I190"/>
    <mergeCell ref="B191:J191"/>
    <mergeCell ref="C192:F192"/>
    <mergeCell ref="C193:F193"/>
    <mergeCell ref="A194:I194"/>
    <mergeCell ref="B195:J195"/>
    <mergeCell ref="C196:F196"/>
    <mergeCell ref="A197:I197"/>
    <mergeCell ref="A198:J198"/>
    <mergeCell ref="B199:J199"/>
    <mergeCell ref="C200:F200"/>
    <mergeCell ref="C201:F201"/>
    <mergeCell ref="C202:F202"/>
    <mergeCell ref="C203:F203"/>
    <mergeCell ref="C204:F204"/>
    <mergeCell ref="C226:F226"/>
    <mergeCell ref="C221:F221"/>
    <mergeCell ref="A222:I222"/>
    <mergeCell ref="A223:J223"/>
    <mergeCell ref="B224:J224"/>
    <mergeCell ref="C212:F212"/>
    <mergeCell ref="C213:F213"/>
    <mergeCell ref="C225:F225"/>
    <mergeCell ref="C231:F231"/>
    <mergeCell ref="C232:F232"/>
    <mergeCell ref="C233:F233"/>
    <mergeCell ref="C216:F216"/>
    <mergeCell ref="C217:F217"/>
    <mergeCell ref="C218:F218"/>
    <mergeCell ref="C219:F219"/>
    <mergeCell ref="C220:F220"/>
    <mergeCell ref="C227:F227"/>
    <mergeCell ref="C228:F228"/>
    <mergeCell ref="C229:F229"/>
    <mergeCell ref="C230:F230"/>
    <mergeCell ref="A303:J303"/>
    <mergeCell ref="A304:J304"/>
    <mergeCell ref="A305:J305"/>
    <mergeCell ref="A6:J6"/>
    <mergeCell ref="A179:J179"/>
    <mergeCell ref="C291:F291"/>
    <mergeCell ref="C292:F292"/>
    <mergeCell ref="A293:I293"/>
    <mergeCell ref="B294:J294"/>
    <mergeCell ref="C257:F257"/>
    <mergeCell ref="B256:J256"/>
    <mergeCell ref="C260:F260"/>
    <mergeCell ref="A251:I251"/>
    <mergeCell ref="C290:F290"/>
    <mergeCell ref="C214:F214"/>
    <mergeCell ref="C215:F215"/>
    <mergeCell ref="A234:I234"/>
    <mergeCell ref="C205:F205"/>
    <mergeCell ref="C206:F206"/>
    <mergeCell ref="C207:F207"/>
    <mergeCell ref="C208:F208"/>
    <mergeCell ref="C209:F209"/>
    <mergeCell ref="C210:F210"/>
    <mergeCell ref="C211:F211"/>
  </mergeCells>
  <printOptions horizontalCentered="1"/>
  <pageMargins left="0.23622047244094491" right="0.23622047244094491" top="0.74803149606299213" bottom="0.74803149606299213" header="0.31496062992125984" footer="0.31496062992125984"/>
  <pageSetup paperSize="9" scale="87" orientation="portrait" r:id="rId1"/>
  <rowBreaks count="1" manualBreakCount="1">
    <brk id="289" max="9" man="1"/>
  </rowBreaks>
  <ignoredErrors>
    <ignoredError sqref="A20:A22 A37:A46"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922CD-88CA-47E7-BA7B-22CB3C4D3C57}">
  <dimension ref="A1:J18"/>
  <sheetViews>
    <sheetView workbookViewId="0">
      <selection activeCell="N13" sqref="N13"/>
    </sheetView>
  </sheetViews>
  <sheetFormatPr defaultRowHeight="15" x14ac:dyDescent="0.25"/>
  <cols>
    <col min="1" max="1" width="12.28515625" customWidth="1"/>
    <col min="2" max="2" width="15.85546875" customWidth="1"/>
    <col min="10" max="10" width="12" customWidth="1"/>
  </cols>
  <sheetData>
    <row r="1" spans="1:10" x14ac:dyDescent="0.25">
      <c r="A1" s="125" t="s">
        <v>558</v>
      </c>
      <c r="B1" s="126"/>
      <c r="C1" s="126"/>
      <c r="D1" s="126"/>
      <c r="E1" s="126"/>
      <c r="F1" s="126"/>
      <c r="G1" s="126"/>
      <c r="H1" s="126"/>
      <c r="I1" s="126"/>
      <c r="J1" s="127"/>
    </row>
    <row r="2" spans="1:10" ht="31.5" customHeight="1" x14ac:dyDescent="0.25">
      <c r="A2" s="128" t="s">
        <v>0</v>
      </c>
      <c r="B2" s="129"/>
      <c r="C2" s="129"/>
      <c r="D2" s="129"/>
      <c r="E2" s="129"/>
      <c r="F2" s="129"/>
      <c r="G2" s="129"/>
      <c r="H2" s="129"/>
      <c r="I2" s="129"/>
      <c r="J2" s="130"/>
    </row>
    <row r="3" spans="1:10" ht="31.5" customHeight="1" x14ac:dyDescent="0.25">
      <c r="A3" s="131" t="s">
        <v>3</v>
      </c>
      <c r="B3" s="132"/>
      <c r="C3" s="133" t="s">
        <v>559</v>
      </c>
      <c r="D3" s="134"/>
      <c r="E3" s="134"/>
      <c r="F3" s="132"/>
      <c r="G3" s="133" t="s">
        <v>560</v>
      </c>
      <c r="H3" s="134"/>
      <c r="I3" s="134"/>
      <c r="J3" s="135"/>
    </row>
    <row r="4" spans="1:10" ht="31.5" customHeight="1" x14ac:dyDescent="0.25">
      <c r="A4" s="78" t="s">
        <v>8</v>
      </c>
      <c r="B4" s="79"/>
      <c r="C4" s="79"/>
      <c r="D4" s="79"/>
      <c r="E4" s="79"/>
      <c r="F4" s="79"/>
      <c r="G4" s="79"/>
      <c r="H4" s="79"/>
      <c r="I4" s="79"/>
      <c r="J4" s="80"/>
    </row>
    <row r="5" spans="1:10" ht="32.25" customHeight="1" x14ac:dyDescent="0.25">
      <c r="A5" s="136" t="s">
        <v>561</v>
      </c>
      <c r="B5" s="137"/>
      <c r="C5" s="137" t="s">
        <v>503</v>
      </c>
      <c r="D5" s="137"/>
      <c r="E5" s="137"/>
      <c r="F5" s="137"/>
      <c r="G5" s="138"/>
      <c r="H5" s="138"/>
      <c r="I5" s="138"/>
      <c r="J5" s="139"/>
    </row>
    <row r="6" spans="1:10" ht="32.25" customHeight="1" x14ac:dyDescent="0.25">
      <c r="A6" s="136" t="s">
        <v>562</v>
      </c>
      <c r="B6" s="137"/>
      <c r="C6" s="137" t="s">
        <v>380</v>
      </c>
      <c r="D6" s="137"/>
      <c r="E6" s="137"/>
      <c r="F6" s="137"/>
      <c r="G6" s="138"/>
      <c r="H6" s="138"/>
      <c r="I6" s="138"/>
      <c r="J6" s="139"/>
    </row>
    <row r="7" spans="1:10" ht="32.25" customHeight="1" x14ac:dyDescent="0.25">
      <c r="A7" s="136" t="s">
        <v>563</v>
      </c>
      <c r="B7" s="137"/>
      <c r="C7" s="137" t="s">
        <v>399</v>
      </c>
      <c r="D7" s="137"/>
      <c r="E7" s="137"/>
      <c r="F7" s="137"/>
      <c r="G7" s="138"/>
      <c r="H7" s="138"/>
      <c r="I7" s="138"/>
      <c r="J7" s="139"/>
    </row>
    <row r="8" spans="1:10" ht="32.25" customHeight="1" x14ac:dyDescent="0.25">
      <c r="A8" s="136" t="s">
        <v>564</v>
      </c>
      <c r="B8" s="137"/>
      <c r="C8" s="137" t="s">
        <v>424</v>
      </c>
      <c r="D8" s="137"/>
      <c r="E8" s="137"/>
      <c r="F8" s="137"/>
      <c r="G8" s="138"/>
      <c r="H8" s="138"/>
      <c r="I8" s="138"/>
      <c r="J8" s="139"/>
    </row>
    <row r="9" spans="1:10" ht="18.75" customHeight="1" x14ac:dyDescent="0.25">
      <c r="A9" s="140" t="s">
        <v>565</v>
      </c>
      <c r="B9" s="141"/>
      <c r="C9" s="141"/>
      <c r="D9" s="141"/>
      <c r="E9" s="141"/>
      <c r="F9" s="142"/>
      <c r="G9" s="143">
        <f>G5+MG6+G7+G8</f>
        <v>0</v>
      </c>
      <c r="H9" s="143"/>
      <c r="I9" s="143"/>
      <c r="J9" s="144"/>
    </row>
    <row r="10" spans="1:10" x14ac:dyDescent="0.25">
      <c r="A10" s="78" t="s">
        <v>539</v>
      </c>
      <c r="B10" s="79"/>
      <c r="C10" s="79"/>
      <c r="D10" s="79"/>
      <c r="E10" s="79"/>
      <c r="F10" s="79"/>
      <c r="G10" s="79"/>
      <c r="H10" s="79"/>
      <c r="I10" s="79"/>
      <c r="J10" s="80"/>
    </row>
    <row r="11" spans="1:10" ht="33.75" customHeight="1" x14ac:dyDescent="0.25">
      <c r="A11" s="136" t="s">
        <v>566</v>
      </c>
      <c r="B11" s="137"/>
      <c r="C11" s="137" t="s">
        <v>503</v>
      </c>
      <c r="D11" s="137"/>
      <c r="E11" s="137"/>
      <c r="F11" s="137"/>
      <c r="G11" s="145"/>
      <c r="H11" s="145"/>
      <c r="I11" s="145"/>
      <c r="J11" s="146"/>
    </row>
    <row r="12" spans="1:10" x14ac:dyDescent="0.25">
      <c r="A12" s="140" t="s">
        <v>567</v>
      </c>
      <c r="B12" s="141"/>
      <c r="C12" s="141"/>
      <c r="D12" s="141"/>
      <c r="E12" s="141"/>
      <c r="F12" s="142"/>
      <c r="G12" s="143">
        <f>G11</f>
        <v>0</v>
      </c>
      <c r="H12" s="143"/>
      <c r="I12" s="143"/>
      <c r="J12" s="144"/>
    </row>
    <row r="13" spans="1:10" x14ac:dyDescent="0.25">
      <c r="A13" s="140" t="s">
        <v>568</v>
      </c>
      <c r="B13" s="141"/>
      <c r="C13" s="141"/>
      <c r="D13" s="141"/>
      <c r="E13" s="141"/>
      <c r="F13" s="142"/>
      <c r="G13" s="147">
        <f>G9+G12</f>
        <v>0</v>
      </c>
      <c r="H13" s="148"/>
      <c r="I13" s="148"/>
      <c r="J13" s="149"/>
    </row>
    <row r="14" spans="1:10" ht="68.25" customHeight="1" x14ac:dyDescent="0.25">
      <c r="A14" s="150" t="s">
        <v>549</v>
      </c>
      <c r="B14" s="151"/>
      <c r="C14" s="151"/>
      <c r="D14" s="151"/>
      <c r="E14" s="151"/>
      <c r="F14" s="151"/>
      <c r="G14" s="152">
        <f>G13</f>
        <v>0</v>
      </c>
      <c r="H14" s="152"/>
      <c r="I14" s="152"/>
      <c r="J14" s="153"/>
    </row>
    <row r="15" spans="1:10" x14ac:dyDescent="0.25">
      <c r="A15" s="154" t="s">
        <v>546</v>
      </c>
      <c r="B15" s="155"/>
      <c r="C15" s="155"/>
      <c r="D15" s="155"/>
      <c r="E15" s="155"/>
      <c r="F15" s="156"/>
      <c r="G15" s="157">
        <f>G14*1.23</f>
        <v>0</v>
      </c>
      <c r="H15" s="157"/>
      <c r="I15" s="157"/>
      <c r="J15" s="158"/>
    </row>
    <row r="16" spans="1:10" ht="15.75" thickBot="1" x14ac:dyDescent="0.3">
      <c r="A16" s="159" t="s">
        <v>550</v>
      </c>
      <c r="B16" s="160"/>
      <c r="C16" s="160"/>
      <c r="D16" s="160"/>
      <c r="E16" s="160"/>
      <c r="F16" s="160"/>
      <c r="G16" s="161">
        <f>G14+G15</f>
        <v>0</v>
      </c>
      <c r="H16" s="161"/>
      <c r="I16" s="161"/>
      <c r="J16" s="162"/>
    </row>
    <row r="17" spans="1:10" ht="37.5" customHeight="1" x14ac:dyDescent="0.25">
      <c r="A17" s="163" t="s">
        <v>552</v>
      </c>
      <c r="B17" s="163"/>
      <c r="C17" s="163"/>
      <c r="D17" s="163"/>
      <c r="E17" s="163"/>
      <c r="F17" s="163"/>
      <c r="G17" s="163"/>
      <c r="H17" s="163"/>
      <c r="I17" s="163"/>
      <c r="J17" s="163"/>
    </row>
    <row r="18" spans="1:10" ht="28.5" customHeight="1" x14ac:dyDescent="0.25">
      <c r="A18" s="49" t="s">
        <v>553</v>
      </c>
      <c r="B18" s="49"/>
      <c r="C18" s="49"/>
      <c r="D18" s="49"/>
      <c r="E18" s="49"/>
      <c r="F18" s="49"/>
      <c r="G18" s="49"/>
      <c r="H18" s="49"/>
      <c r="I18" s="49"/>
      <c r="J18" s="49"/>
    </row>
  </sheetData>
  <mergeCells count="36">
    <mergeCell ref="A15:F15"/>
    <mergeCell ref="G15:J15"/>
    <mergeCell ref="A16:F16"/>
    <mergeCell ref="G16:J16"/>
    <mergeCell ref="A17:J17"/>
    <mergeCell ref="A18:J18"/>
    <mergeCell ref="A12:F12"/>
    <mergeCell ref="G12:J12"/>
    <mergeCell ref="A13:F13"/>
    <mergeCell ref="G13:J13"/>
    <mergeCell ref="A14:F14"/>
    <mergeCell ref="G14:J14"/>
    <mergeCell ref="A9:F9"/>
    <mergeCell ref="G9:J9"/>
    <mergeCell ref="A10:J10"/>
    <mergeCell ref="A11:B11"/>
    <mergeCell ref="C11:F11"/>
    <mergeCell ref="G11:J11"/>
    <mergeCell ref="A7:B7"/>
    <mergeCell ref="C7:F7"/>
    <mergeCell ref="G7:J7"/>
    <mergeCell ref="A8:B8"/>
    <mergeCell ref="C8:F8"/>
    <mergeCell ref="G8:J8"/>
    <mergeCell ref="A5:B5"/>
    <mergeCell ref="C5:F5"/>
    <mergeCell ref="G5:J5"/>
    <mergeCell ref="A6:B6"/>
    <mergeCell ref="C6:F6"/>
    <mergeCell ref="G6:J6"/>
    <mergeCell ref="A1:J1"/>
    <mergeCell ref="A2:J2"/>
    <mergeCell ref="A3:B3"/>
    <mergeCell ref="C3:F3"/>
    <mergeCell ref="G3:J3"/>
    <mergeCell ref="A4:J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2</vt:i4>
      </vt:variant>
    </vt:vector>
  </HeadingPairs>
  <TitlesOfParts>
    <vt:vector size="4" baseType="lpstr">
      <vt:lpstr>KOSZTORYS OFERTOWY </vt:lpstr>
      <vt:lpstr>TES </vt:lpstr>
      <vt:lpstr>'KOSZTORYS OFERTOWY '!Obszar_wydruku</vt:lpstr>
      <vt:lpstr>'KOSZTORYS OFERTOWY '!Tytuły_wydruku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2020-06-05T11:53:33Z</dcterms:modified>
</cp:coreProperties>
</file>