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asia Burcek\2019r\ul.Górecka II etap  - PRZETARG\PRZETARG\Dokumentacja techniczna - ul.Górecka II etap\Kosztorys ofertowy\"/>
    </mc:Choice>
  </mc:AlternateContent>
  <xr:revisionPtr revIDLastSave="0" documentId="13_ncr:1_{FF7AEDC6-A388-497F-B389-EADFDAE719F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TES" sheetId="4" r:id="rId1"/>
    <sheet name="branża drogowa" sheetId="1" r:id="rId2"/>
    <sheet name="branża energetyczna" sheetId="2" r:id="rId3"/>
    <sheet name="branża teletechniczna" sheetId="3" r:id="rId4"/>
  </sheets>
  <definedNames>
    <definedName name="_xlnm.Print_Area" localSheetId="1">'branża drogowa'!$A$1:$O$390</definedName>
    <definedName name="_xlnm.Print_Area" localSheetId="2">'branża energetyczna'!$A$1:$H$172</definedName>
    <definedName name="_xlnm.Print_Area" localSheetId="3">'branża teletechniczna'!$A$1:$I$54</definedName>
    <definedName name="_xlnm.Print_Area" localSheetId="0">TES!$A$1:$D$20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C14" i="4"/>
  <c r="I20" i="3"/>
  <c r="I40" i="3"/>
  <c r="H166" i="2"/>
  <c r="H167" i="2"/>
  <c r="H165" i="2"/>
  <c r="H164" i="2"/>
  <c r="H150" i="2"/>
  <c r="H126" i="2"/>
  <c r="H142" i="2"/>
  <c r="H149" i="2"/>
  <c r="H116" i="2"/>
  <c r="H115" i="2"/>
  <c r="H110" i="2"/>
  <c r="O302" i="1"/>
  <c r="O311" i="1"/>
  <c r="O305" i="1"/>
  <c r="O315" i="1"/>
  <c r="O320" i="1"/>
  <c r="O328" i="1"/>
  <c r="O332" i="1"/>
  <c r="O335" i="1"/>
  <c r="O341" i="1"/>
  <c r="O356" i="1"/>
  <c r="O348" i="1"/>
  <c r="O361" i="1"/>
  <c r="O366" i="1"/>
  <c r="C12" i="4" l="1"/>
  <c r="I16" i="3"/>
  <c r="I17" i="3"/>
  <c r="I18" i="3"/>
  <c r="I19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2" i="3"/>
  <c r="I45" i="3" s="1"/>
  <c r="I46" i="3" s="1"/>
  <c r="I48" i="3" s="1"/>
  <c r="I47" i="3" s="1"/>
  <c r="I43" i="3"/>
  <c r="I44" i="3"/>
  <c r="I15" i="3"/>
  <c r="I14" i="3"/>
  <c r="O381" i="1" l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5" i="1"/>
  <c r="O364" i="1"/>
  <c r="O363" i="1"/>
  <c r="O360" i="1"/>
  <c r="O359" i="1"/>
  <c r="O358" i="1"/>
  <c r="O355" i="1"/>
  <c r="O354" i="1"/>
  <c r="O353" i="1"/>
  <c r="O352" i="1"/>
  <c r="O351" i="1"/>
  <c r="O350" i="1"/>
  <c r="O347" i="1"/>
  <c r="O346" i="1"/>
  <c r="O345" i="1"/>
  <c r="O344" i="1"/>
  <c r="O343" i="1"/>
  <c r="O340" i="1"/>
  <c r="O339" i="1"/>
  <c r="O338" i="1"/>
  <c r="O337" i="1"/>
  <c r="O334" i="1"/>
  <c r="O331" i="1"/>
  <c r="O330" i="1"/>
  <c r="O327" i="1"/>
  <c r="O326" i="1"/>
  <c r="O325" i="1"/>
  <c r="O324" i="1"/>
  <c r="O323" i="1"/>
  <c r="O322" i="1"/>
  <c r="O319" i="1"/>
  <c r="O318" i="1"/>
  <c r="O317" i="1"/>
  <c r="O314" i="1"/>
  <c r="O313" i="1"/>
  <c r="O310" i="1"/>
  <c r="O309" i="1"/>
  <c r="O308" i="1"/>
  <c r="O304" i="1"/>
  <c r="O301" i="1"/>
  <c r="O300" i="1"/>
  <c r="O299" i="1"/>
  <c r="O298" i="1"/>
  <c r="O295" i="1"/>
  <c r="O294" i="1"/>
  <c r="O296" i="1" s="1"/>
  <c r="O290" i="1"/>
  <c r="O289" i="1"/>
  <c r="O288" i="1"/>
  <c r="O285" i="1"/>
  <c r="O284" i="1"/>
  <c r="O286" i="1" s="1"/>
  <c r="O281" i="1"/>
  <c r="O280" i="1"/>
  <c r="O279" i="1"/>
  <c r="O276" i="1"/>
  <c r="O275" i="1"/>
  <c r="O274" i="1"/>
  <c r="O273" i="1"/>
  <c r="O272" i="1"/>
  <c r="O277" i="1" s="1"/>
  <c r="O269" i="1"/>
  <c r="O268" i="1"/>
  <c r="O267" i="1"/>
  <c r="O266" i="1"/>
  <c r="O270" i="1" s="1"/>
  <c r="O263" i="1"/>
  <c r="O262" i="1"/>
  <c r="O261" i="1"/>
  <c r="O260" i="1"/>
  <c r="O259" i="1"/>
  <c r="O258" i="1"/>
  <c r="O264" i="1" s="1"/>
  <c r="O255" i="1"/>
  <c r="O254" i="1"/>
  <c r="O253" i="1"/>
  <c r="O252" i="1"/>
  <c r="O251" i="1"/>
  <c r="O250" i="1"/>
  <c r="O256" i="1" s="1"/>
  <c r="O240" i="1"/>
  <c r="O241" i="1"/>
  <c r="O242" i="1"/>
  <c r="O243" i="1"/>
  <c r="O244" i="1"/>
  <c r="O245" i="1"/>
  <c r="O246" i="1"/>
  <c r="O247" i="1"/>
  <c r="O239" i="1"/>
  <c r="O238" i="1"/>
  <c r="O237" i="1"/>
  <c r="O236" i="1"/>
  <c r="O235" i="1"/>
  <c r="O234" i="1"/>
  <c r="O233" i="1"/>
  <c r="O232" i="1"/>
  <c r="O248" i="1" s="1"/>
  <c r="O229" i="1"/>
  <c r="O228" i="1"/>
  <c r="O230" i="1" s="1"/>
  <c r="O225" i="1"/>
  <c r="O226" i="1" s="1"/>
  <c r="O222" i="1"/>
  <c r="O221" i="1"/>
  <c r="O220" i="1"/>
  <c r="O219" i="1"/>
  <c r="O216" i="1"/>
  <c r="O215" i="1"/>
  <c r="O214" i="1"/>
  <c r="O217" i="1" s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2" i="1"/>
  <c r="O191" i="1"/>
  <c r="O190" i="1"/>
  <c r="O193" i="1" s="1"/>
  <c r="O187" i="1"/>
  <c r="O186" i="1"/>
  <c r="O185" i="1"/>
  <c r="O184" i="1"/>
  <c r="O183" i="1"/>
  <c r="O182" i="1"/>
  <c r="O188" i="1" s="1"/>
  <c r="O179" i="1"/>
  <c r="O178" i="1"/>
  <c r="O177" i="1"/>
  <c r="O176" i="1"/>
  <c r="O175" i="1"/>
  <c r="O169" i="1"/>
  <c r="O172" i="1"/>
  <c r="O171" i="1"/>
  <c r="O170" i="1"/>
  <c r="O168" i="1"/>
  <c r="O173" i="1" s="1"/>
  <c r="O164" i="1"/>
  <c r="O163" i="1"/>
  <c r="O165" i="1" s="1"/>
  <c r="O160" i="1"/>
  <c r="O159" i="1"/>
  <c r="O158" i="1"/>
  <c r="O157" i="1"/>
  <c r="O156" i="1"/>
  <c r="O155" i="1"/>
  <c r="O161" i="1" s="1"/>
  <c r="O152" i="1"/>
  <c r="O151" i="1"/>
  <c r="O150" i="1"/>
  <c r="O147" i="1"/>
  <c r="O146" i="1"/>
  <c r="O145" i="1"/>
  <c r="O144" i="1"/>
  <c r="O143" i="1"/>
  <c r="O148" i="1" s="1"/>
  <c r="O140" i="1"/>
  <c r="O141" i="1" s="1"/>
  <c r="O137" i="1"/>
  <c r="O136" i="1"/>
  <c r="O135" i="1"/>
  <c r="O134" i="1"/>
  <c r="O131" i="1"/>
  <c r="O130" i="1"/>
  <c r="O129" i="1"/>
  <c r="O128" i="1"/>
  <c r="O125" i="1"/>
  <c r="O124" i="1"/>
  <c r="O123" i="1"/>
  <c r="O122" i="1"/>
  <c r="O121" i="1"/>
  <c r="O126" i="1" s="1"/>
  <c r="O118" i="1"/>
  <c r="O117" i="1"/>
  <c r="O116" i="1"/>
  <c r="O115" i="1"/>
  <c r="O114" i="1"/>
  <c r="O113" i="1"/>
  <c r="O112" i="1"/>
  <c r="O111" i="1"/>
  <c r="O110" i="1"/>
  <c r="O107" i="1"/>
  <c r="O106" i="1"/>
  <c r="O105" i="1"/>
  <c r="O104" i="1"/>
  <c r="O103" i="1"/>
  <c r="O102" i="1"/>
  <c r="O101" i="1"/>
  <c r="O108" i="1" s="1"/>
  <c r="O98" i="1"/>
  <c r="O97" i="1"/>
  <c r="O96" i="1"/>
  <c r="O95" i="1"/>
  <c r="O94" i="1"/>
  <c r="O93" i="1"/>
  <c r="O92" i="1"/>
  <c r="O91" i="1"/>
  <c r="O99" i="1" s="1"/>
  <c r="O87" i="1"/>
  <c r="O86" i="1"/>
  <c r="O85" i="1"/>
  <c r="O82" i="1"/>
  <c r="O81" i="1"/>
  <c r="O78" i="1"/>
  <c r="O77" i="1"/>
  <c r="O76" i="1"/>
  <c r="O75" i="1"/>
  <c r="O74" i="1"/>
  <c r="O73" i="1"/>
  <c r="O72" i="1"/>
  <c r="O79" i="1" s="1"/>
  <c r="O68" i="1"/>
  <c r="O67" i="1"/>
  <c r="O66" i="1"/>
  <c r="O65" i="1"/>
  <c r="O64" i="1"/>
  <c r="O62" i="1"/>
  <c r="O63" i="1"/>
  <c r="O61" i="1"/>
  <c r="O53" i="1"/>
  <c r="O54" i="1"/>
  <c r="O55" i="1"/>
  <c r="O56" i="1"/>
  <c r="O57" i="1"/>
  <c r="O58" i="1"/>
  <c r="O59" i="1"/>
  <c r="O60" i="1"/>
  <c r="O52" i="1"/>
  <c r="O51" i="1"/>
  <c r="O69" i="1" s="1"/>
  <c r="O48" i="1"/>
  <c r="O47" i="1"/>
  <c r="O46" i="1"/>
  <c r="O45" i="1"/>
  <c r="O44" i="1"/>
  <c r="O43" i="1"/>
  <c r="O42" i="1"/>
  <c r="O41" i="1"/>
  <c r="O40" i="1"/>
  <c r="O39" i="1"/>
  <c r="O38" i="1"/>
  <c r="O37" i="1"/>
  <c r="O49" i="1" s="1"/>
  <c r="O34" i="1"/>
  <c r="O33" i="1"/>
  <c r="O32" i="1"/>
  <c r="O31" i="1"/>
  <c r="O30" i="1"/>
  <c r="O29" i="1"/>
  <c r="O28" i="1"/>
  <c r="O25" i="1"/>
  <c r="O26" i="1" s="1"/>
  <c r="O22" i="1"/>
  <c r="H153" i="2"/>
  <c r="H154" i="2"/>
  <c r="H155" i="2"/>
  <c r="H156" i="2"/>
  <c r="H157" i="2"/>
  <c r="H158" i="2"/>
  <c r="H159" i="2"/>
  <c r="H160" i="2"/>
  <c r="H161" i="2"/>
  <c r="H162" i="2"/>
  <c r="H163" i="2"/>
  <c r="H152" i="2"/>
  <c r="H145" i="2"/>
  <c r="H146" i="2"/>
  <c r="H147" i="2"/>
  <c r="H148" i="2"/>
  <c r="H144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28" i="2"/>
  <c r="H120" i="2"/>
  <c r="H121" i="2"/>
  <c r="H122" i="2"/>
  <c r="H123" i="2"/>
  <c r="H124" i="2"/>
  <c r="H125" i="2"/>
  <c r="H119" i="2"/>
  <c r="H113" i="2"/>
  <c r="H114" i="2"/>
  <c r="H112" i="2"/>
  <c r="H107" i="2"/>
  <c r="H108" i="2"/>
  <c r="H109" i="2"/>
  <c r="H106" i="2"/>
  <c r="H101" i="2"/>
  <c r="H102" i="2" s="1"/>
  <c r="H89" i="2"/>
  <c r="H90" i="2"/>
  <c r="H91" i="2"/>
  <c r="H92" i="2"/>
  <c r="H93" i="2"/>
  <c r="H94" i="2"/>
  <c r="H95" i="2"/>
  <c r="H96" i="2"/>
  <c r="H97" i="2"/>
  <c r="H98" i="2"/>
  <c r="H88" i="2"/>
  <c r="H84" i="2"/>
  <c r="H85" i="2"/>
  <c r="H83" i="2"/>
  <c r="H74" i="2"/>
  <c r="H75" i="2"/>
  <c r="H76" i="2"/>
  <c r="H77" i="2"/>
  <c r="H78" i="2"/>
  <c r="H73" i="2"/>
  <c r="H64" i="2"/>
  <c r="H65" i="2"/>
  <c r="H66" i="2"/>
  <c r="H67" i="2"/>
  <c r="H68" i="2"/>
  <c r="H69" i="2"/>
  <c r="H70" i="2"/>
  <c r="H63" i="2"/>
  <c r="H55" i="2"/>
  <c r="H56" i="2"/>
  <c r="H57" i="2"/>
  <c r="H58" i="2"/>
  <c r="H54" i="2"/>
  <c r="H44" i="2"/>
  <c r="H45" i="2"/>
  <c r="H46" i="2"/>
  <c r="H47" i="2"/>
  <c r="H48" i="2"/>
  <c r="H49" i="2"/>
  <c r="H50" i="2"/>
  <c r="H51" i="2"/>
  <c r="H43" i="2"/>
  <c r="H40" i="2"/>
  <c r="H39" i="2"/>
  <c r="H25" i="2"/>
  <c r="H26" i="2"/>
  <c r="H27" i="2"/>
  <c r="H28" i="2"/>
  <c r="H29" i="2"/>
  <c r="H30" i="2"/>
  <c r="H31" i="2"/>
  <c r="H32" i="2"/>
  <c r="H33" i="2"/>
  <c r="H34" i="2"/>
  <c r="H35" i="2"/>
  <c r="H36" i="2"/>
  <c r="H24" i="2"/>
  <c r="A89" i="2"/>
  <c r="A90" i="2" s="1"/>
  <c r="A91" i="2" s="1"/>
  <c r="A92" i="2" s="1"/>
  <c r="A93" i="2" s="1"/>
  <c r="A94" i="2" s="1"/>
  <c r="A95" i="2" s="1"/>
  <c r="A96" i="2" s="1"/>
  <c r="A97" i="2" s="1"/>
  <c r="A98" i="2" s="1"/>
  <c r="A74" i="2"/>
  <c r="A75" i="2" s="1"/>
  <c r="A76" i="2" s="1"/>
  <c r="A77" i="2" s="1"/>
  <c r="A78" i="2" s="1"/>
  <c r="A64" i="2"/>
  <c r="A65" i="2" s="1"/>
  <c r="A66" i="2" s="1"/>
  <c r="A67" i="2" s="1"/>
  <c r="A68" i="2" s="1"/>
  <c r="A69" i="2" s="1"/>
  <c r="A70" i="2" s="1"/>
  <c r="A55" i="2"/>
  <c r="A56" i="2" s="1"/>
  <c r="A57" i="2" s="1"/>
  <c r="A58" i="2" s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  <c r="A40" i="2" s="1"/>
  <c r="A43" i="2" s="1"/>
  <c r="A44" i="2" s="1"/>
  <c r="A45" i="2" s="1"/>
  <c r="A46" i="2" s="1"/>
  <c r="A47" i="2" s="1"/>
  <c r="A48" i="2" s="1"/>
  <c r="A49" i="2" s="1"/>
  <c r="A50" i="2" s="1"/>
  <c r="A51" i="2" s="1"/>
  <c r="H86" i="2" l="1"/>
  <c r="H99" i="2"/>
  <c r="H103" i="2" s="1"/>
  <c r="H71" i="2"/>
  <c r="H79" i="2"/>
  <c r="H80" i="2" s="1"/>
  <c r="H52" i="2"/>
  <c r="H59" i="2"/>
  <c r="H41" i="2"/>
  <c r="H37" i="2"/>
  <c r="O382" i="1"/>
  <c r="O383" i="1" s="1"/>
  <c r="O385" i="1" s="1"/>
  <c r="O291" i="1"/>
  <c r="O180" i="1"/>
  <c r="O212" i="1"/>
  <c r="O223" i="1"/>
  <c r="O282" i="1"/>
  <c r="O23" i="1"/>
  <c r="O35" i="1"/>
  <c r="O83" i="1"/>
  <c r="O88" i="1"/>
  <c r="O119" i="1"/>
  <c r="O132" i="1"/>
  <c r="O138" i="1"/>
  <c r="O153" i="1"/>
  <c r="H60" i="2" l="1"/>
  <c r="O384" i="1"/>
</calcChain>
</file>

<file path=xl/sharedStrings.xml><?xml version="1.0" encoding="utf-8"?>
<sst xmlns="http://schemas.openxmlformats.org/spreadsheetml/2006/main" count="2041" uniqueCount="1172">
  <si>
    <r>
      <rPr>
        <b/>
        <sz val="8"/>
        <rFont val="Arial"/>
        <family val="2"/>
      </rPr>
      <t>Klasyfikacja robót wg. Wspólnego Słownika Zamówień</t>
    </r>
  </si>
  <si>
    <t xml:space="preserve">Cena jednostkowa </t>
  </si>
  <si>
    <t xml:space="preserve">Wartość robót </t>
  </si>
  <si>
    <t xml:space="preserve">STWiORB </t>
  </si>
  <si>
    <t xml:space="preserve">Ilość </t>
  </si>
  <si>
    <t>Zdjęcie warstwy zadarnionego humusu grubości 15 cm z odwozem na odległość 5 km</t>
  </si>
  <si>
    <t>Opis i wyliczenia</t>
  </si>
  <si>
    <t>j.m.</t>
  </si>
  <si>
    <t>ROBOTY PRZYGOTOWAWCZE</t>
  </si>
  <si>
    <t>OZNAKOWANIE MIEJSCA ROBÓT</t>
  </si>
  <si>
    <t>WYTYCZENIE SYTUACYJNE</t>
  </si>
  <si>
    <t>DROGA TYMCZASOWA</t>
  </si>
  <si>
    <r>
      <rPr>
        <sz val="8"/>
        <rFont val="Arial"/>
        <family val="2"/>
        <charset val="238"/>
      </rPr>
      <t>Rozbiórka podbudowy z tłucznia oraz nasypu (materiał z rozbiórki wykorzystać przy kolejnych pracach związanych z realizacją zada- nia)
{podbudowa z tłucznia} poz.1.3.2*0.25</t>
    </r>
  </si>
  <si>
    <t>WYCINKA DRZEW</t>
  </si>
  <si>
    <r>
      <rPr>
        <sz val="8"/>
        <rFont val="Arial"/>
        <family val="2"/>
        <charset val="238"/>
      </rPr>
      <t>Karczowanie krzaków - karczowanie żywopłotu
{strona prawa} (241*1)/10000</t>
    </r>
  </si>
  <si>
    <r>
      <rPr>
        <sz val="8"/>
        <rFont val="Arial"/>
        <family val="2"/>
        <charset val="238"/>
      </rPr>
      <t>Ścinanie drzew wraz z karczowaniem pni - drzewa o średnicy do 15 cm
{wg zestawienia wycinki drzew} 201</t>
    </r>
  </si>
  <si>
    <r>
      <rPr>
        <sz val="8"/>
        <rFont val="Arial"/>
        <family val="2"/>
        <charset val="238"/>
      </rPr>
      <t>Ścinanie drzew wraz z karczowaniem pni - drzewa o średnicy 16- 25 cm
{wg zestawienia wycinki drzew} 80</t>
    </r>
  </si>
  <si>
    <r>
      <rPr>
        <sz val="8"/>
        <rFont val="Arial"/>
        <family val="2"/>
        <charset val="238"/>
      </rPr>
      <t>Ścinanie drzew wraz z karczowaniem pni - drzewa o średnicy 26- 35 cm
{wg zestawienia wycinki drzew} 42</t>
    </r>
  </si>
  <si>
    <r>
      <rPr>
        <sz val="8"/>
        <rFont val="Arial"/>
        <family val="2"/>
        <charset val="238"/>
      </rPr>
      <t>Ścinanie drzew wraz z karczowaniem pni - drzewa o średnicy 36- 45 cm
{wg zestawienia wycinki drzew} 21</t>
    </r>
  </si>
  <si>
    <r>
      <rPr>
        <sz val="8"/>
        <rFont val="Arial"/>
        <family val="2"/>
        <charset val="238"/>
      </rPr>
      <t>Ścinanie drzew wraz z karczowaniem pni - drzewa o średnicy 46- 55 cm
{wg zestawienia wycinki drzew} 13</t>
    </r>
  </si>
  <si>
    <r>
      <rPr>
        <sz val="8"/>
        <rFont val="Arial"/>
        <family val="2"/>
        <charset val="238"/>
      </rPr>
      <t>Ścinanie drzew wraz z karczowaniem pni - drzewa o średnicy 56- 65 cm
{wg zestawienia wycinki drzew} 1</t>
    </r>
  </si>
  <si>
    <r>
      <rPr>
        <sz val="8"/>
        <rFont val="Arial"/>
        <family val="2"/>
        <charset val="238"/>
      </rPr>
      <t>Ścinanie drzew wraz z karczowaniem pni - drzewa o średnicy 66- 75 cm
{wg zestawienia wycinki drzew} 3</t>
    </r>
  </si>
  <si>
    <t>mp</t>
  </si>
  <si>
    <r>
      <rPr>
        <sz val="8"/>
        <rFont val="Arial"/>
        <family val="2"/>
        <charset val="238"/>
      </rPr>
      <t>Cięcie piłą nawierzchni bitumicznych na głębokość do 12 cm</t>
    </r>
  </si>
  <si>
    <t>m</t>
  </si>
  <si>
    <r>
      <rPr>
        <sz val="8"/>
        <rFont val="Arial"/>
        <family val="2"/>
        <charset val="238"/>
      </rPr>
      <t>Rozebranie nawierzchni z kostki kamiennej nieregularnej o wyso- kości 10 cm
{strona lewa} 30</t>
    </r>
  </si>
  <si>
    <r>
      <rPr>
        <sz val="8"/>
        <rFont val="Arial"/>
        <family val="2"/>
        <charset val="238"/>
      </rPr>
      <t>Rozebranie nawierzchni z kostki brukowej betonowej
150</t>
    </r>
  </si>
  <si>
    <r>
      <rPr>
        <sz val="8"/>
        <rFont val="Arial"/>
        <family val="2"/>
        <charset val="238"/>
      </rPr>
      <t>Rozebranie chodników z płyt betonowych 50x50x7 cm
{strona prawa} (8.80*2.0)+(225.50*2.0)</t>
    </r>
  </si>
  <si>
    <r>
      <rPr>
        <sz val="8"/>
        <rFont val="Arial"/>
        <family val="2"/>
        <charset val="238"/>
      </rPr>
      <t>Rozebranie krawężników betonowych 15x30 cm
{strona lewa} 150</t>
    </r>
  </si>
  <si>
    <r>
      <rPr>
        <sz val="8"/>
        <rFont val="Arial"/>
        <family val="2"/>
        <charset val="238"/>
      </rPr>
      <t>Rozebranie ław pod krawężniki z betonu
poz.3.7*0.06</t>
    </r>
  </si>
  <si>
    <r>
      <rPr>
        <sz val="8"/>
        <rFont val="Arial"/>
        <family val="2"/>
        <charset val="238"/>
      </rPr>
      <t>Rozebranie obrzeży 8x30 cm
{strona prawa} 8.80+6.80+227.50+225.50</t>
    </r>
  </si>
  <si>
    <r>
      <rPr>
        <sz val="8"/>
        <rFont val="Arial"/>
        <family val="2"/>
        <charset val="238"/>
      </rPr>
      <t>Rozebranie poręczy ochronnych rurowych</t>
    </r>
  </si>
  <si>
    <r>
      <rPr>
        <sz val="8"/>
        <rFont val="Arial"/>
        <family val="2"/>
        <charset val="238"/>
      </rPr>
      <t>Rozebranie przepustów rurowych pod zjazdami- rury betonowe o
śr. 50 cm
17+8+7+13</t>
    </r>
  </si>
  <si>
    <r>
      <rPr>
        <sz val="8"/>
        <rFont val="Arial"/>
        <family val="2"/>
        <charset val="238"/>
      </rPr>
      <t>Mechaniczne rozebranie nawierzchni z mieszanek mineralno-bitu- micznych o grubości 10 cm
200</t>
    </r>
  </si>
  <si>
    <r>
      <rPr>
        <sz val="8"/>
        <rFont val="Arial"/>
        <family val="2"/>
        <charset val="238"/>
      </rPr>
      <t>Przestawienie wiat przystankowych
2</t>
    </r>
  </si>
  <si>
    <r>
      <rPr>
        <sz val="8"/>
        <rFont val="Arial"/>
        <family val="2"/>
        <charset val="238"/>
      </rPr>
      <t>Zdejmowanie tablic znaków drogowych. Zdemontowane znaki Wykonawca przekaże Inwetorowi
15</t>
    </r>
  </si>
  <si>
    <r>
      <rPr>
        <sz val="8"/>
        <rFont val="Arial"/>
        <family val="2"/>
        <charset val="238"/>
      </rPr>
      <t>Rozebranie słupków do znaków. Zdemontowane słupki Wykonaw- ca przekaże Inwestorowi
14</t>
    </r>
  </si>
  <si>
    <t>PRZEPUST</t>
  </si>
  <si>
    <t>TECHNOLOGICZNE PRZEPROWADZENIE WODY NA CZAS TRWANIA ROBÓT</t>
  </si>
  <si>
    <r>
      <rPr>
        <sz val="8"/>
        <rFont val="Arial"/>
        <family val="2"/>
        <charset val="238"/>
      </rPr>
      <t>Warstwa  pospółki grubości 15 cm
poz.4.1.3*2.10*0.15</t>
    </r>
  </si>
  <si>
    <t>GRODZICE STALOWE</t>
  </si>
  <si>
    <t>ROBOTY ZIEMNE</t>
  </si>
  <si>
    <t>Wykopy na odkład w gruncie kat. III</t>
  </si>
  <si>
    <r>
      <rPr>
        <b/>
        <sz val="8"/>
        <rFont val="Arial"/>
        <family val="2"/>
        <charset val="238"/>
      </rPr>
      <t>KONSTRUKCJE ŻELBETOWE</t>
    </r>
  </si>
  <si>
    <r>
      <rPr>
        <sz val="8"/>
        <rFont val="Arial"/>
        <family val="2"/>
        <charset val="238"/>
      </rPr>
      <t>Profilowanie i zagęszczenie podłoża pod warstwy konstrukcyjne przepustu w gruncie kat. III-IV
17.50*9.60</t>
    </r>
  </si>
  <si>
    <r>
      <rPr>
        <sz val="8"/>
        <rFont val="Arial"/>
        <family val="2"/>
        <charset val="238"/>
      </rPr>
      <t>Wypełnienie materaca pospółką frakcji 0/63 mm grubości 60 cm
17.50*9.60*0.60</t>
    </r>
  </si>
  <si>
    <r>
      <rPr>
        <sz val="8"/>
        <rFont val="Arial"/>
        <family val="2"/>
        <charset val="238"/>
      </rPr>
      <t>Deskowanie sklejką bakelizowaną</t>
    </r>
  </si>
  <si>
    <r>
      <rPr>
        <sz val="8"/>
        <rFont val="Arial"/>
        <family val="2"/>
        <charset val="238"/>
      </rPr>
      <t>Przygotowanie zbrojenia
{wg zestawienia stali zbrojeniowej} 37.012</t>
    </r>
  </si>
  <si>
    <r>
      <rPr>
        <sz val="8"/>
        <rFont val="Arial"/>
        <family val="2"/>
        <charset val="238"/>
      </rPr>
      <t>t
t</t>
    </r>
  </si>
  <si>
    <r>
      <rPr>
        <sz val="8"/>
        <rFont val="Arial"/>
        <family val="2"/>
        <charset val="238"/>
      </rPr>
      <t>Montaż zbrojenia
poz.4.4.1.6</t>
    </r>
  </si>
  <si>
    <r>
      <rPr>
        <sz val="8"/>
        <rFont val="Arial"/>
        <family val="2"/>
        <charset val="238"/>
      </rPr>
      <t>Betonowanie przepustu, mieszanka betonowa klasy C30/37
{wg zestawienia materiałów} 156.0</t>
    </r>
  </si>
  <si>
    <r>
      <rPr>
        <b/>
        <sz val="8"/>
        <rFont val="Arial"/>
        <family val="2"/>
        <charset val="238"/>
      </rPr>
      <t>PŁYTY PRZEJŚCIOWE</t>
    </r>
  </si>
  <si>
    <r>
      <rPr>
        <sz val="8"/>
        <rFont val="Arial"/>
        <family val="2"/>
        <charset val="238"/>
      </rPr>
      <t>Deskowanie sklejką bakelizowaną
(1.40+(15.29*(0.45+0.25))+1.40)*2</t>
    </r>
  </si>
  <si>
    <r>
      <rPr>
        <sz val="8"/>
        <rFont val="Arial"/>
        <family val="2"/>
        <charset val="238"/>
      </rPr>
      <t>Przygotowanie zbrojenia
{wg zestawienia stali zbrojeniowej} 3.144*2</t>
    </r>
  </si>
  <si>
    <r>
      <rPr>
        <sz val="8"/>
        <rFont val="Arial"/>
        <family val="2"/>
        <charset val="238"/>
      </rPr>
      <t>Montaż zbrojenia
poz.4.4.2.2</t>
    </r>
  </si>
  <si>
    <r>
      <rPr>
        <sz val="8"/>
        <rFont val="Arial"/>
        <family val="2"/>
        <charset val="238"/>
      </rPr>
      <t>Warstwa betonu podkładowego, mieszanka betonowa klasy C12/ 15
{wg zestawienia materiałów} 3.50*2</t>
    </r>
  </si>
  <si>
    <r>
      <rPr>
        <sz val="8"/>
        <rFont val="Arial"/>
        <family val="2"/>
        <charset val="238"/>
      </rPr>
      <t>Betonowanie fundamentów płyt przejściowych, mieszanka beto- nowa klasy C20/25
{wg zestawienia materiałów} 4.0*2</t>
    </r>
  </si>
  <si>
    <r>
      <rPr>
        <sz val="8"/>
        <rFont val="Arial"/>
        <family val="2"/>
        <charset val="238"/>
      </rPr>
      <t>Betonowanie płyt przejściowych, mieszanka betonowa klasy C30/ 37
{wg zestawienia materiałów} 11.50*2</t>
    </r>
  </si>
  <si>
    <r>
      <rPr>
        <sz val="8"/>
        <rFont val="Arial"/>
        <family val="2"/>
        <charset val="238"/>
      </rPr>
      <t>Dylatacje płyt przejściowych
4.0+4.0</t>
    </r>
  </si>
  <si>
    <t>MUR OPOROWY</t>
  </si>
  <si>
    <r>
      <rPr>
        <sz val="8"/>
        <rFont val="Arial"/>
        <family val="2"/>
        <charset val="238"/>
      </rPr>
      <t>Profilowanie i zagęszczenie podłoża pod warstwy konstrukcyjne muru oporowego w gruncie kat. III-IV
24.70*4.20</t>
    </r>
  </si>
  <si>
    <r>
      <rPr>
        <sz val="8"/>
        <rFont val="Arial"/>
        <family val="2"/>
        <charset val="238"/>
      </rPr>
      <t>Wypełnienie materaca pospółką frakcji 0/63 mm grubości oid 60 do 42 cm
24.70*4.20*((0.60+0.42)/2)</t>
    </r>
  </si>
  <si>
    <r>
      <rPr>
        <sz val="8"/>
        <rFont val="Arial"/>
        <family val="2"/>
        <charset val="238"/>
      </rPr>
      <t>Warstwa betonu podkładowego grubości 10 cm, mieszanka beto- nowa klasy C12/15
24.50*3.80*0.10</t>
    </r>
  </si>
  <si>
    <r>
      <rPr>
        <sz val="8"/>
        <rFont val="Arial"/>
        <family val="2"/>
        <charset val="238"/>
      </rPr>
      <t>Przygotowanie zbrojenia
{wg zestawienia stali zbrojeniowej} 8.695</t>
    </r>
  </si>
  <si>
    <r>
      <rPr>
        <sz val="8"/>
        <rFont val="Arial"/>
        <family val="2"/>
        <charset val="238"/>
      </rPr>
      <t>Montaż zbrojenia
poz.4.4.3.6</t>
    </r>
  </si>
  <si>
    <r>
      <rPr>
        <sz val="8"/>
        <rFont val="Arial"/>
        <family val="2"/>
        <charset val="238"/>
      </rPr>
      <t>Betonowanie muru oporowego, mieszanka betonowa klasy C30/ 37
{wg zestawienia materiałów} 65.0</t>
    </r>
  </si>
  <si>
    <r>
      <rPr>
        <sz val="8"/>
        <rFont val="Arial"/>
        <family val="2"/>
        <charset val="238"/>
      </rPr>
      <t>Dylatacja
3.50</t>
    </r>
  </si>
  <si>
    <t>ZABUDOWA CHODNIKOWA</t>
  </si>
  <si>
    <r>
      <rPr>
        <sz val="8"/>
        <rFont val="Arial"/>
        <family val="2"/>
        <charset val="238"/>
      </rPr>
      <t>Przygotowanie zbrojenia
{wg zestawienia stali zbrojeniowej} 2.569</t>
    </r>
  </si>
  <si>
    <r>
      <rPr>
        <sz val="8"/>
        <rFont val="Arial"/>
        <family val="2"/>
        <charset val="238"/>
      </rPr>
      <t>Montaż zbrojenia
poz.4.4.4.2</t>
    </r>
  </si>
  <si>
    <r>
      <rPr>
        <sz val="8"/>
        <rFont val="Arial"/>
        <family val="2"/>
        <charset val="238"/>
      </rPr>
      <t>Betonowanie zabudowy chodnikowej, mieszanka betonowa klasy C30/37
{wg zestawienia materiałów} 14.50</t>
    </r>
  </si>
  <si>
    <r>
      <rPr>
        <b/>
        <sz val="8"/>
        <rFont val="Arial"/>
        <family val="2"/>
        <charset val="238"/>
      </rPr>
      <t>ODWODNIENIE USTROJU NOŚNEGO</t>
    </r>
  </si>
  <si>
    <r>
      <rPr>
        <sz val="8"/>
        <rFont val="Arial"/>
        <family val="2"/>
        <charset val="238"/>
      </rPr>
      <t>Wykonanie elementów odwodnienia - wpusty
2</t>
    </r>
  </si>
  <si>
    <r>
      <rPr>
        <sz val="8"/>
        <rFont val="Arial"/>
        <family val="2"/>
        <charset val="238"/>
      </rPr>
      <t>Drenaż z rur z tworzyw sztucznych średnicy 110 mm</t>
    </r>
  </si>
  <si>
    <r>
      <rPr>
        <sz val="8"/>
        <rFont val="Arial"/>
        <family val="2"/>
        <charset val="238"/>
      </rPr>
      <t>Obsypka rur drenażowych żwirem (0,15 m3/mb)
poz.4.5.3*0.15</t>
    </r>
  </si>
  <si>
    <t>IZOLACJE</t>
  </si>
  <si>
    <r>
      <rPr>
        <sz val="8"/>
        <rFont val="Arial"/>
        <family val="2"/>
        <charset val="238"/>
      </rPr>
      <t>Przygotowanie powierzchni elementów żelbetowych pod izolacje - wyrównanie zaprawą cementową nierówności (4.0+8.09+4.0)*10.40</t>
    </r>
  </si>
  <si>
    <r>
      <rPr>
        <sz val="8"/>
        <rFont val="Arial"/>
        <family val="2"/>
        <charset val="238"/>
      </rPr>
      <t>Przygotowanie powierzchni elementów żelbetowych pod izolacje - ręczne oczyszczenie powierzchni
poz.4.6.1</t>
    </r>
  </si>
  <si>
    <r>
      <rPr>
        <sz val="8"/>
        <rFont val="Arial"/>
        <family val="2"/>
        <charset val="238"/>
      </rPr>
      <t>Jednowarstwowa izolacja gruba z papy zgrzewalnej
poz.4.6.2</t>
    </r>
  </si>
  <si>
    <r>
      <rPr>
        <sz val="8"/>
        <rFont val="Arial"/>
        <family val="2"/>
        <charset val="238"/>
      </rPr>
      <t>Izolacja gruba z papy zgrzewalnej - druga warstwa
(4.0+8.09+4.0)*(1.50+1.50)</t>
    </r>
  </si>
  <si>
    <r>
      <rPr>
        <b/>
        <sz val="8"/>
        <rFont val="Arial"/>
        <family val="2"/>
        <charset val="238"/>
      </rPr>
      <t>KRAWĘŻNIKI</t>
    </r>
  </si>
  <si>
    <r>
      <rPr>
        <sz val="8"/>
        <rFont val="Arial"/>
        <family val="2"/>
        <charset val="238"/>
      </rPr>
      <t>Krawężniki granitowe kotwione o wymiarach 20x20 cm</t>
    </r>
  </si>
  <si>
    <t>NAWIERZCHNIE</t>
  </si>
  <si>
    <r>
      <rPr>
        <sz val="8"/>
        <rFont val="Arial"/>
        <family val="2"/>
        <charset val="238"/>
      </rPr>
      <t>Warstwa wiążąca z asfaltu lanego MA o grubości 4 cm
8.09*8.10</t>
    </r>
  </si>
  <si>
    <r>
      <rPr>
        <sz val="8"/>
        <rFont val="Arial"/>
        <family val="2"/>
        <charset val="238"/>
      </rPr>
      <t>Nawierzchnia z mieszanek SMA 11  grubości 4 cm
poz.4.8.1</t>
    </r>
  </si>
  <si>
    <r>
      <rPr>
        <sz val="8"/>
        <rFont val="Arial"/>
        <family val="2"/>
        <charset val="238"/>
      </rPr>
      <t>Przygotowanie powierzchni chodników pod położenie nawierzchni z żywic - ręczne oczyszczenie powierzchni
poz.4.8.3</t>
    </r>
  </si>
  <si>
    <r>
      <rPr>
        <sz val="8"/>
        <rFont val="Arial"/>
        <family val="2"/>
        <charset val="238"/>
      </rPr>
      <t>Nawierzchnia z żywic epoksydowo-poliuretanowych o grubości 5 mm
poz.4.8.4</t>
    </r>
  </si>
  <si>
    <t>BARIERY OCHRONNE</t>
  </si>
  <si>
    <r>
      <rPr>
        <sz val="8"/>
        <rFont val="Arial"/>
        <family val="2"/>
        <charset val="238"/>
      </rPr>
      <t>Bariery ochronne mostowe stalowe z poręczą BSP-160/1</t>
    </r>
  </si>
  <si>
    <t>Bariery energochłonne</t>
  </si>
  <si>
    <r>
      <rPr>
        <sz val="8"/>
        <rFont val="Arial"/>
        <family val="2"/>
        <charset val="238"/>
      </rPr>
      <t>Bariery ochronne typu olszyńskiego wysokości 1,10 m
{strona prawa} 85</t>
    </r>
  </si>
  <si>
    <t>SCHODY SKARPOWE</t>
  </si>
  <si>
    <r>
      <rPr>
        <sz val="8"/>
        <rFont val="Arial"/>
        <family val="2"/>
        <charset val="238"/>
      </rPr>
      <t>Profilowanie i zagęszczenie podłoża pod schody skarpowe w gruncie kat. III-IV
4.0*1.20*2</t>
    </r>
  </si>
  <si>
    <r>
      <rPr>
        <sz val="8"/>
        <rFont val="Arial"/>
        <family val="2"/>
        <charset val="238"/>
      </rPr>
      <t>Ława żwirowa
(poz.4.10.4-(0.80*2))*1.0*0.20</t>
    </r>
  </si>
  <si>
    <r>
      <rPr>
        <sz val="8"/>
        <rFont val="Arial"/>
        <family val="2"/>
        <charset val="238"/>
      </rPr>
      <t>Ława z mieszanki betonowej klasy C20/25
0.80*1.0*0.20*2</t>
    </r>
  </si>
  <si>
    <r>
      <rPr>
        <sz val="8"/>
        <rFont val="Arial"/>
        <family val="2"/>
        <charset val="238"/>
      </rPr>
      <t>Schody skarpowe z betonowych elementów prefabrykowanych o wymiarach 80x34x18 cm
2.30+2.60</t>
    </r>
  </si>
  <si>
    <r>
      <rPr>
        <sz val="8"/>
        <rFont val="Arial"/>
        <family val="2"/>
        <charset val="238"/>
      </rPr>
      <t>Fundamenty o wymiarach 35x35x70 cm z mieszanki betonowej klasy C20/25
0.35*0.35*0.70*12</t>
    </r>
  </si>
  <si>
    <r>
      <rPr>
        <sz val="8"/>
        <rFont val="Arial"/>
        <family val="2"/>
        <charset val="238"/>
      </rPr>
      <t>Poręcze schodowe ze stali kwasoodpornej, polerowanej o prze- kroju rurowym
4</t>
    </r>
  </si>
  <si>
    <t>UMOCNIENIE DNA I SKARP CIEKU WODNEGO NARZUTEM KAMIENNYM - W REJONIE PRZEPUSTU</t>
  </si>
  <si>
    <t>Plantowanie skarp i dna cieku wodnego</t>
  </si>
  <si>
    <t>ZABEZPIECZENIE INFRASTRUKTURY TECHNICZNEJ</t>
  </si>
  <si>
    <t>KABLE TELETECHNICZNE</t>
  </si>
  <si>
    <r>
      <rPr>
        <sz val="8"/>
        <rFont val="Arial"/>
        <family val="2"/>
        <charset val="238"/>
      </rPr>
      <t>Ręczne wykopy ze złożeniem gruntu na odkład
{kable energetyczne} ((0.50*16)+poz.5.1.2+(0.50*16))*0.60*0.80</t>
    </r>
  </si>
  <si>
    <r>
      <rPr>
        <sz val="8"/>
        <rFont val="Arial"/>
        <family val="2"/>
        <charset val="238"/>
      </rPr>
      <t>Uszczelnianie końców rur ochronnych dławicami czopowymi EK186
48</t>
    </r>
  </si>
  <si>
    <r>
      <rPr>
        <sz val="8"/>
        <rFont val="Arial"/>
        <family val="2"/>
        <charset val="238"/>
      </rPr>
      <t>Oznakowanie trasy kabli ułożonych w ziemi taśmą z tworzywa sztucznego
poz.5.1.2</t>
    </r>
  </si>
  <si>
    <r>
      <rPr>
        <sz val="8"/>
        <rFont val="Arial"/>
        <family val="2"/>
        <charset val="238"/>
      </rPr>
      <t>Zasypywanie wykopów gruntem z odkładu wraz z warstwowym zagęszczeniem
poz.5.1.1</t>
    </r>
  </si>
  <si>
    <t>KABLE ENERGETYCZNE</t>
  </si>
  <si>
    <r>
      <rPr>
        <sz val="8"/>
        <rFont val="Arial"/>
        <family val="2"/>
        <charset val="238"/>
      </rPr>
      <t>Ręczne wykopy ze złożeniem gruntu na odkład
{kable energetyczne} ((0.50*16)+poz.5.2.2+(0.50*16))*0.60*0.80</t>
    </r>
  </si>
  <si>
    <r>
      <rPr>
        <sz val="8"/>
        <rFont val="Arial"/>
        <family val="2"/>
        <charset val="238"/>
      </rPr>
      <t>Uszczelnianie końców rur ochronnych dławicami czopowymi EK186
12</t>
    </r>
  </si>
  <si>
    <r>
      <rPr>
        <sz val="8"/>
        <rFont val="Arial"/>
        <family val="2"/>
        <charset val="238"/>
      </rPr>
      <t>Oznakowanie trasy kabli ułożonych w ziemi taśmą z tworzywa sztucznego
poz.5.2.2</t>
    </r>
  </si>
  <si>
    <r>
      <rPr>
        <sz val="8"/>
        <rFont val="Arial"/>
        <family val="2"/>
        <charset val="238"/>
      </rPr>
      <t>Zasypywanie wykopów gruntem z odkładu wraz z warstwowym zagęszczeniem
poz.5.2.1</t>
    </r>
  </si>
  <si>
    <r>
      <rPr>
        <b/>
        <sz val="8"/>
        <rFont val="Arial"/>
        <family val="2"/>
        <charset val="238"/>
      </rPr>
      <t>SIEĆ GAZOWA</t>
    </r>
  </si>
  <si>
    <r>
      <rPr>
        <sz val="8"/>
        <rFont val="Arial"/>
        <family val="2"/>
        <charset val="238"/>
      </rPr>
      <t>Ręczne wykopy ze złożeniem gruntu na odkład
{gazociąg} ((0.50*3)+(poz.5.3.2+poz.5.3.3)+(0.50*3))*0.80*1.10</t>
    </r>
  </si>
  <si>
    <r>
      <rPr>
        <sz val="8"/>
        <rFont val="Arial"/>
        <family val="2"/>
        <charset val="238"/>
      </rPr>
      <t>Rury ochronne stalowe dwudzielne średnicy 150 mm np. rury sys- temowe Integra. Na rurze przewodowej zabudować płozy centru- jace, końcówki rur uszczelnić.
{przejście pod koroną drogi} 13.0</t>
    </r>
  </si>
  <si>
    <r>
      <rPr>
        <sz val="8"/>
        <rFont val="Arial"/>
        <family val="2"/>
        <charset val="238"/>
      </rPr>
      <t>Oznakowanie trasy rur ułożonych w ziemi taśmą z tworzywa sztucznego
poz.5.2.2+poz.5.2.3</t>
    </r>
  </si>
  <si>
    <r>
      <rPr>
        <sz val="8"/>
        <rFont val="Arial"/>
        <family val="2"/>
        <charset val="238"/>
      </rPr>
      <t>Zasypywanie wykopów gruntem z odkładu wraz z warstwowym zagęszczeniem
poz.5.3.1</t>
    </r>
  </si>
  <si>
    <r>
      <rPr>
        <sz val="8"/>
        <rFont val="Arial"/>
        <family val="2"/>
        <charset val="238"/>
      </rPr>
      <t>Przebudowa gazociągu DN50 stal na PE DN63 zgodnie z warun- kami technicznymi nr PSGZA.ZMSM.774.184.18/L z dnia 31.07.2018 - gazownia
19+6</t>
    </r>
  </si>
  <si>
    <r>
      <rPr>
        <b/>
        <sz val="8"/>
        <rFont val="Arial"/>
        <family val="2"/>
        <charset val="238"/>
      </rPr>
      <t>BRANŻE INNE</t>
    </r>
  </si>
  <si>
    <r>
      <rPr>
        <sz val="8"/>
        <rFont val="Arial"/>
        <family val="2"/>
        <charset val="238"/>
      </rPr>
      <t>Zasypywanie wykopów gruntem z odkładu wraz z warstwowym zagęszczeniem
poz.5.4.1</t>
    </r>
  </si>
  <si>
    <t>KANALIZACJA DESZCZOWA</t>
  </si>
  <si>
    <r>
      <rPr>
        <sz val="8"/>
        <rFont val="Arial"/>
        <family val="2"/>
        <charset val="238"/>
      </rPr>
      <t>Warstwa zagęszczonej pospółki grubości 15 cm</t>
    </r>
  </si>
  <si>
    <r>
      <rPr>
        <sz val="8"/>
        <rFont val="Arial"/>
        <family val="2"/>
        <charset val="238"/>
      </rPr>
      <t>Studnie rewizyjne z kręgów betonowych o średnicy 1200 mm - głębokość studni wg dokumentacji projektowej
1</t>
    </r>
  </si>
  <si>
    <r>
      <rPr>
        <sz val="8"/>
        <rFont val="Arial"/>
        <family val="2"/>
        <charset val="238"/>
      </rPr>
      <t>Studnie rewizyjne z kręgów betonowych o średnicy 1000 mm - głębokość studni wg dokumentacji projektowej
40</t>
    </r>
  </si>
  <si>
    <r>
      <rPr>
        <sz val="8"/>
        <rFont val="Arial"/>
        <family val="2"/>
        <charset val="238"/>
      </rPr>
      <t>Studzienki ściekowe uliczne betonowe o średnicy 500 mm z osad- nikiem bez syfonu - wpusty krawężnikowo-jezdniowe
29</t>
    </r>
  </si>
  <si>
    <r>
      <rPr>
        <sz val="8"/>
        <rFont val="Arial"/>
        <family val="2"/>
        <charset val="238"/>
      </rPr>
      <t>Studzienki ściekowe uliczne betonowe o średnicy 500 mm z osad- nikiem bez syfonu - wpusty jezdniowe
32</t>
    </r>
  </si>
  <si>
    <r>
      <rPr>
        <sz val="8"/>
        <rFont val="Arial"/>
        <family val="2"/>
        <charset val="238"/>
      </rPr>
      <t>Warstwa piasku grubości 15 cm</t>
    </r>
  </si>
  <si>
    <r>
      <rPr>
        <sz val="8"/>
        <rFont val="Arial"/>
        <family val="2"/>
        <charset val="238"/>
      </rPr>
      <t>Prefabrykowane ścianki czołowe dla rur fi 400 mm (zastosować ścianki oporowe "ze skrzydełkami") - wylot kolektora kanalizacyj- nego do Bajerki
1</t>
    </r>
  </si>
  <si>
    <r>
      <rPr>
        <sz val="8"/>
        <rFont val="Arial"/>
        <family val="2"/>
        <charset val="238"/>
      </rPr>
      <t>Prefabrykowane ścianki czołowe dla rur fi 600 mm (zastosować ścianki oporowe "ze skrzydełkami") - wylot  istniejacego kolektora kanalizacyjnego do Bajerki
1</t>
    </r>
  </si>
  <si>
    <r>
      <rPr>
        <sz val="8"/>
        <rFont val="Arial"/>
        <family val="2"/>
        <charset val="238"/>
      </rPr>
      <t>Inspekcja ułożonych kanałów kamerą TV</t>
    </r>
  </si>
  <si>
    <r>
      <rPr>
        <sz val="8"/>
        <rFont val="Arial"/>
        <family val="2"/>
        <charset val="238"/>
      </rPr>
      <t>Obsypka rur piaskiem 30 cm ponad górną krawędź rury</t>
    </r>
  </si>
  <si>
    <r>
      <rPr>
        <sz val="8"/>
        <rFont val="Arial"/>
        <family val="2"/>
        <charset val="238"/>
      </rPr>
      <t>Załadunek i odwóz nadmiaru gruntu na odległość 5 km wraz z opłatą składowiskową
{całość robót ziemnych minus zasypka gruntem z odkładu} poz.6.1-poz.6.16</t>
    </r>
  </si>
  <si>
    <r>
      <rPr>
        <sz val="8"/>
        <rFont val="Arial"/>
        <family val="2"/>
        <charset val="238"/>
      </rPr>
      <t>Wykonanie koryta z wbudowaniem gruntu w nasyp - wg tabeli ro- bót ziemnych
1222</t>
    </r>
  </si>
  <si>
    <r>
      <rPr>
        <sz val="8"/>
        <rFont val="Arial"/>
        <family val="2"/>
        <charset val="238"/>
      </rPr>
      <t>Formowanie nasypów wraz z ich zagęszczeniem
poz.7.1</t>
    </r>
  </si>
  <si>
    <r>
      <rPr>
        <b/>
        <sz val="8"/>
        <rFont val="Arial"/>
        <family val="2"/>
        <charset val="238"/>
      </rPr>
      <t>KRAWĘŻNIKI I OBRZEŻA</t>
    </r>
  </si>
  <si>
    <r>
      <rPr>
        <sz val="8"/>
        <rFont val="Arial"/>
        <family val="2"/>
        <charset val="238"/>
      </rPr>
      <t>Oporniki granitowe o wymiarach 25x20cm ustawione na ławie z oporem z mieszanki betonowej klasy C12/15
370</t>
    </r>
  </si>
  <si>
    <r>
      <rPr>
        <b/>
        <sz val="8"/>
        <rFont val="Arial"/>
        <family val="2"/>
        <charset val="238"/>
      </rPr>
      <t>ŚCIEK PRZYKRAWĘŻNIKOWY</t>
    </r>
  </si>
  <si>
    <r>
      <rPr>
        <b/>
        <sz val="8"/>
        <rFont val="Arial"/>
        <family val="2"/>
        <charset val="238"/>
      </rPr>
      <t>SĄCZKI PODŁUŻNE</t>
    </r>
  </si>
  <si>
    <r>
      <rPr>
        <sz val="8"/>
        <rFont val="Arial"/>
        <family val="2"/>
        <charset val="238"/>
      </rPr>
      <t>Drenaż z rur z tworzyw sztucznych PP o śr. nom. 150 mm</t>
    </r>
  </si>
  <si>
    <r>
      <rPr>
        <sz val="8"/>
        <rFont val="Arial"/>
        <family val="2"/>
        <charset val="238"/>
      </rPr>
      <t>Włączenie drenażu do studni deszczowych</t>
    </r>
  </si>
  <si>
    <t>szt.</t>
  </si>
  <si>
    <t>JEZDNIA</t>
  </si>
  <si>
    <r>
      <rPr>
        <sz val="8"/>
        <rFont val="Arial"/>
        <family val="2"/>
        <charset val="238"/>
      </rPr>
      <t>Stabilizacja gruntu cementem Rm=2,5Mpa – 30cm
200</t>
    </r>
  </si>
  <si>
    <r>
      <rPr>
        <sz val="8"/>
        <rFont val="Arial"/>
        <family val="2"/>
        <charset val="238"/>
      </rPr>
      <t>Warstwawa mrozoochronna z pospółki frakcji 0/63 mm, grubość warstwy po zagęszczeniu 40 cm
poz.11.1</t>
    </r>
  </si>
  <si>
    <r>
      <rPr>
        <sz val="8"/>
        <rFont val="Arial"/>
        <family val="2"/>
        <charset val="238"/>
      </rPr>
      <t>Podbudowa z tłucznia kamiennego frakcji 0/63 mm grubości 24 cm po zagęszczeniu (mieszanka niezwiązana z kruszywem C50/ 30)
poz.11.4</t>
    </r>
  </si>
  <si>
    <r>
      <rPr>
        <sz val="8"/>
        <rFont val="Arial"/>
        <family val="2"/>
        <charset val="238"/>
      </rPr>
      <t>Podbudowa z tłucznia kamiennego frakcji 0/31,5 mm grubości 20 cm po zagęszczeniu (mieszanka niezwiązana z kruszywem C50/ 30)
{jezdnia o nawierzchni bitumicznej} 8788.0</t>
    </r>
  </si>
  <si>
    <r>
      <rPr>
        <sz val="8"/>
        <rFont val="Arial"/>
        <family val="2"/>
        <charset val="238"/>
      </rPr>
      <t>Nawierzchnia z betonu C35/45 w klasie ekspozycji XF4 dyblowa- na i kotwiona grubości 26 cm
210-19</t>
    </r>
  </si>
  <si>
    <r>
      <rPr>
        <sz val="8"/>
        <rFont val="Arial"/>
        <family val="2"/>
        <charset val="238"/>
      </rPr>
      <t>Oczyszczenie i skropienie emulsją asfaltową na zimno podbudo- wy z mieszanki niezwiązanej; zużycie emulsji 0,8 kg/m2  poz.11.7</t>
    </r>
  </si>
  <si>
    <r>
      <rPr>
        <sz val="8"/>
        <rFont val="Arial"/>
        <family val="2"/>
        <charset val="238"/>
      </rPr>
      <t>Podbudowa zasadnicza z mieszanek mineralno-bitumicznych AC 22P  grubości 10 cm
poz.11.9</t>
    </r>
  </si>
  <si>
    <r>
      <rPr>
        <sz val="8"/>
        <rFont val="Arial"/>
        <family val="2"/>
        <charset val="238"/>
      </rPr>
      <t>Oczyszczenie i skropienie emulsją asfaltową na zimno podbudo- wy zasadniczej; zużycie emulsji 0,5 kg/m2
poz.11.10</t>
    </r>
  </si>
  <si>
    <r>
      <rPr>
        <sz val="8"/>
        <rFont val="Arial"/>
        <family val="2"/>
        <charset val="238"/>
      </rPr>
      <t>Warstwa wiążąca z mieszanek mineralno-bitumicznych AC 16W grubości 6 cm
poz.11.11</t>
    </r>
  </si>
  <si>
    <r>
      <rPr>
        <sz val="8"/>
        <rFont val="Arial"/>
        <family val="2"/>
        <charset val="238"/>
      </rPr>
      <t>Oczyszczenie i skropienie emulsją asfaltową na zimno warstwy wiążącej; zużycie emulsji 0,5 kg/m2
poz.11.12</t>
    </r>
  </si>
  <si>
    <r>
      <rPr>
        <sz val="8"/>
        <rFont val="Arial"/>
        <family val="2"/>
        <charset val="238"/>
      </rPr>
      <t>Nawierzchnia z mieszanek SMA 11  grubości 4 cm - jezdnia głów- na
poz.11.13-poz.11.15</t>
    </r>
  </si>
  <si>
    <r>
      <rPr>
        <sz val="8"/>
        <rFont val="Arial"/>
        <family val="2"/>
        <charset val="238"/>
      </rPr>
      <t>Nawierzchnia z mieszanek mineralno-bitumicznych AC 11S  gru- bości 4 cm - skrzyżowania z drogami gminnymi
388</t>
    </r>
  </si>
  <si>
    <r>
      <rPr>
        <sz val="8"/>
        <rFont val="Arial"/>
        <family val="2"/>
        <charset val="238"/>
      </rPr>
      <t>Warstwa przeciwspękaniowa pod warstwy bitumiczne - siatka do zbrojenia nawierzchni bitumicznych - wytrzymałość dwukierunko- wa min. 100kN/m
{połączenie z istniejącą nawierzchnią} (1.80*6.00)+(1.80*6.00)</t>
    </r>
  </si>
  <si>
    <t>ZATOKI AUTOBUSOWE</t>
  </si>
  <si>
    <r>
      <rPr>
        <sz val="8"/>
        <rFont val="Arial"/>
        <family val="2"/>
        <charset val="238"/>
      </rPr>
      <t>Warstwawa mrozoochronna z pospółki frakcji 0/63 mm, grubość warstwy po zagęszczeniu 40 cm
poz.12.1</t>
    </r>
  </si>
  <si>
    <r>
      <rPr>
        <sz val="8"/>
        <rFont val="Arial"/>
        <family val="2"/>
        <charset val="238"/>
      </rPr>
      <t>Podbudowa pomocnicza z tłucznia kamiennego frakcji 0/63 mm grubości 24 cm po zagęszczeniu (mieszanka niezwiązana z kru- szywem C50/30)
poz.12.3</t>
    </r>
  </si>
  <si>
    <r>
      <rPr>
        <sz val="8"/>
        <rFont val="Arial"/>
        <family val="2"/>
        <charset val="238"/>
      </rPr>
      <t>Podbudowa z tłucznia kamiennego frakcji 0/31,5 mm grubości 32 cm po zagęszczeniu (mieszanka niezwiązana z kruszywem C50/ 30)
poz.12.4</t>
    </r>
  </si>
  <si>
    <r>
      <rPr>
        <sz val="8"/>
        <rFont val="Arial"/>
        <family val="2"/>
        <charset val="238"/>
      </rPr>
      <t>Nawierzchnia z betonu C35/45 w klasie ekspozycji XF4 dyblowa- na i kotwiona grubości 26 cm
228</t>
    </r>
  </si>
  <si>
    <t>CHODNIKI</t>
  </si>
  <si>
    <r>
      <rPr>
        <sz val="8"/>
        <rFont val="Arial"/>
        <family val="2"/>
        <charset val="238"/>
      </rPr>
      <t>Warstwawa mrozoochronna z pospółki frakcji 0/63 mm grubości 20 cm
poz.13.1</t>
    </r>
  </si>
  <si>
    <r>
      <rPr>
        <sz val="8"/>
        <rFont val="Arial"/>
        <family val="2"/>
        <charset val="238"/>
      </rPr>
      <t>Nawierzchnie chodników z kostki brukowej betonowej grubość 8 cm w kolorze szarym na podsypce cementowo-piaskowej gruboś- ci 3 cm
2393.0
{minus kostka integracyjna} -poz.13.6</t>
    </r>
  </si>
  <si>
    <r>
      <rPr>
        <sz val="8"/>
        <rFont val="Arial"/>
        <family val="2"/>
        <charset val="238"/>
      </rPr>
      <t>Nawierzchnie chodników z kostki brukowej betonowej grubość 8 cm w kolorze czerwonym na podsypce cementowo-piaskowej gru- bości 3 cm
20.50*2.0</t>
    </r>
  </si>
  <si>
    <t>ZJAZDY</t>
  </si>
  <si>
    <r>
      <rPr>
        <sz val="8"/>
        <rFont val="Arial"/>
        <family val="2"/>
        <charset val="238"/>
      </rPr>
      <t>Profilowanie i zagęszczenie podłoża pod warstwy konstrukcyjne jezdni w gruncie kat. I-IV
803-60.78</t>
    </r>
  </si>
  <si>
    <r>
      <rPr>
        <sz val="8"/>
        <rFont val="Arial"/>
        <family val="2"/>
        <charset val="238"/>
      </rPr>
      <t>Warstwawa mrozoochronna z pospółki frakcji 0/63 mm grubości 20 cm
poz.14.1</t>
    </r>
  </si>
  <si>
    <r>
      <rPr>
        <sz val="8"/>
        <rFont val="Arial"/>
        <family val="2"/>
        <charset val="238"/>
      </rPr>
      <t>Podbudowa z tłucznia kamiennego frakcji 0/31,5 mm stabilizowa- nego mechanicznie grubości 20 cm, E2&gt;80MPa
poz.14.2</t>
    </r>
  </si>
  <si>
    <t>ZJAZDY (z poszerzonymi łukami)</t>
  </si>
  <si>
    <r>
      <rPr>
        <sz val="8"/>
        <rFont val="Arial"/>
        <family val="2"/>
        <charset val="238"/>
      </rPr>
      <t>Warstwawa mrozoochronna z pospółki frakcji 0/63 mm, grubość warstwy po zagęszczeniu 40 cm
poz.15.1</t>
    </r>
  </si>
  <si>
    <r>
      <rPr>
        <sz val="8"/>
        <rFont val="Arial"/>
        <family val="2"/>
        <charset val="238"/>
      </rPr>
      <t>Podbudowa pomocnicza z tłucznia kamiennego frakcji 0/63 mm grubości 24 cm po zagęszczeniu (mieszanka niezwiązana z kru- szywem C50/30)
poz.15.2</t>
    </r>
  </si>
  <si>
    <r>
      <rPr>
        <sz val="8"/>
        <rFont val="Arial"/>
        <family val="2"/>
        <charset val="238"/>
      </rPr>
      <t>Podbudowa z kruszywa łamanego - warstwa górna o grubości po zagęszczeniu 22 cm
poz.15.3</t>
    </r>
  </si>
  <si>
    <r>
      <rPr>
        <sz val="8"/>
        <rFont val="Arial"/>
        <family val="2"/>
        <charset val="238"/>
      </rPr>
      <t>Nawierzchnie zjazdów z kostki brukowej betonowej grubość 8 cm w kolorze czerwonym na podsypce cementowo-piaskowej gruboś- ci 3 cm
poz.15.3</t>
    </r>
  </si>
  <si>
    <t>POBOCZA</t>
  </si>
  <si>
    <r>
      <rPr>
        <sz val="8"/>
        <rFont val="Arial"/>
        <family val="2"/>
        <charset val="238"/>
      </rPr>
      <t>Profilowanie i zagęszczenie podłoża pod warstwy konstrukcyjne poboczy
843.0</t>
    </r>
  </si>
  <si>
    <r>
      <rPr>
        <sz val="8"/>
        <rFont val="Arial"/>
        <family val="2"/>
        <charset val="238"/>
      </rPr>
      <t>Pobocza z destruktu, grubość po zagęszczeniu 15 cm z
poz.16.1</t>
    </r>
  </si>
  <si>
    <t>OPASKA GRUNTOWA</t>
  </si>
  <si>
    <r>
      <rPr>
        <sz val="8"/>
        <rFont val="Arial"/>
        <family val="2"/>
        <charset val="238"/>
      </rPr>
      <t>Przygotowanie terenu pod rozścielenie humusu - ścięcie wypuk- łości, zasypanie dołów
1000.0</t>
    </r>
  </si>
  <si>
    <r>
      <rPr>
        <sz val="8"/>
        <rFont val="Arial"/>
        <family val="2"/>
        <charset val="238"/>
      </rPr>
      <t>Rozścielenie ziemi urodzajnej grubości 10 cm z obsianiem trawą
poz.17.1</t>
    </r>
  </si>
  <si>
    <r>
      <rPr>
        <b/>
        <sz val="8"/>
        <rFont val="Arial"/>
        <family val="2"/>
        <charset val="238"/>
      </rPr>
      <t>REGULACJA WYSOKOŚCIOWA URZĄDZEŃ INFRASTRUKTURY OBCEJ</t>
    </r>
  </si>
  <si>
    <r>
      <rPr>
        <sz val="8"/>
        <rFont val="Arial"/>
        <family val="2"/>
        <charset val="238"/>
      </rPr>
      <t>Regulacja wysokościowa kratek ściekowych ulicznych
2</t>
    </r>
  </si>
  <si>
    <r>
      <rPr>
        <sz val="8"/>
        <rFont val="Arial"/>
        <family val="2"/>
        <charset val="238"/>
      </rPr>
      <t>Regulacja pionowa studzienek dla włazów kanałowych ( kanaliza- cja  sanitarna) wraz z wymianą przykryw na typ ciężki
8</t>
    </r>
  </si>
  <si>
    <r>
      <rPr>
        <sz val="8"/>
        <rFont val="Arial"/>
        <family val="2"/>
        <charset val="238"/>
      </rPr>
      <t>Regulacja pionowa studzienek dla studzienek teletechnicznych wraz z wymianą 2 szt ramy i pokrywy na typ cięzki
4</t>
    </r>
  </si>
  <si>
    <t>DOCELOWA ORGANIZACJA RUCHU</t>
  </si>
  <si>
    <t>OZNAKOWANIE POZIOME</t>
  </si>
  <si>
    <t>Oznakowanie poziome grubowarstwowe chemoutwardzalne</t>
  </si>
  <si>
    <r>
      <rPr>
        <sz val="8"/>
        <rFont val="Arial"/>
        <family val="2"/>
        <charset val="238"/>
      </rPr>
      <t>Urządzenia bezpieczeństwa ruchu - punktowe elementy odblasko- we (PEO) najezdniowe naklejane
17</t>
    </r>
  </si>
  <si>
    <t>OZNAKOWANIE PIONOWE</t>
  </si>
  <si>
    <r>
      <rPr>
        <sz val="8"/>
        <rFont val="Arial"/>
        <family val="2"/>
        <charset val="238"/>
      </rPr>
      <t>Słupki do znaków drogowych z rur stalowych ocynkowanych o
średnicy 70 mm
27</t>
    </r>
  </si>
  <si>
    <r>
      <rPr>
        <sz val="8"/>
        <rFont val="Arial"/>
        <family val="2"/>
        <charset val="238"/>
      </rPr>
      <t>Przymocowanie tablic znaków drogowych - wyswietlacze prędkoś- ci rzeczywistej z zasilaniem solarnym
2.00</t>
    </r>
  </si>
  <si>
    <r>
      <rPr>
        <sz val="8"/>
        <rFont val="Arial"/>
        <family val="2"/>
        <charset val="238"/>
      </rPr>
      <t>Przymocowanie tablic znaków drogowych - oznakowanie D-6 ak- tywne z czujnikiem obecności pieszego i zasilaniem solarnym
2.00</t>
    </r>
  </si>
  <si>
    <t>INWENTARYZACJA GEODEZYJNA POWYKONAWCZA</t>
  </si>
  <si>
    <r>
      <rPr>
        <sz val="8"/>
        <rFont val="Arial"/>
        <family val="2"/>
        <charset val="238"/>
      </rPr>
      <t>Inwentaryzacja geodezyjna powykonawcza wraz ze stabilizacją kamieni granicznych
1</t>
    </r>
  </si>
  <si>
    <t>KOSZTY NIEKWALIFIKOWANE</t>
  </si>
  <si>
    <r>
      <rPr>
        <b/>
        <sz val="8"/>
        <rFont val="Arial"/>
        <family val="2"/>
        <charset val="238"/>
      </rPr>
      <t>ROZBIÓRKA OGRODZEŃ I BANERÓW</t>
    </r>
  </si>
  <si>
    <r>
      <rPr>
        <sz val="8"/>
        <rFont val="Arial"/>
        <family val="2"/>
        <charset val="238"/>
      </rPr>
      <t>Przebudowa bramy wjazdowej
3</t>
    </r>
  </si>
  <si>
    <r>
      <rPr>
        <sz val="8"/>
        <rFont val="Arial"/>
        <family val="2"/>
        <charset val="238"/>
      </rPr>
      <t>Przestawienie ogrodzenia z siatki na linkach wraz z rozbiórką  i wykonaniem nowych cokolików betonowych
20</t>
    </r>
  </si>
  <si>
    <r>
      <rPr>
        <sz val="8"/>
        <rFont val="Arial"/>
        <family val="2"/>
        <charset val="238"/>
      </rPr>
      <t>Przestawienie banerów reklamowych ( rozbiórka i ponowny mon- taż w miejscu wskazanym przez właściciela banerów)
2</t>
    </r>
  </si>
  <si>
    <r>
      <rPr>
        <b/>
        <sz val="8"/>
        <rFont val="Arial"/>
        <family val="2"/>
        <charset val="238"/>
      </rPr>
      <t>SKRÓCENIE ISTNIEJĄCEJ KANALIZACJI</t>
    </r>
  </si>
  <si>
    <r>
      <rPr>
        <sz val="8"/>
        <rFont val="Arial"/>
        <family val="2"/>
        <charset val="238"/>
      </rPr>
      <t>Likwidacja wylotu istniejącej kanalizacji deszczowej
1.0</t>
    </r>
  </si>
  <si>
    <r>
      <rPr>
        <sz val="8"/>
        <rFont val="Arial"/>
        <family val="2"/>
        <charset val="238"/>
      </rPr>
      <t>Likwidacja odcinka kanalizacji deszczowej średnicy 600 mm
6.0</t>
    </r>
  </si>
  <si>
    <t>UMOCNIENIE SKARP NARZUTEM KAMIENNYM - POZA PASEM DROGOWYM</t>
  </si>
  <si>
    <r>
      <rPr>
        <sz val="8"/>
        <rFont val="Arial"/>
        <family val="2"/>
        <charset val="238"/>
      </rPr>
      <t>Profilowanie skarp z odwozem gruntu na odległość 5 km i koszta- mi jego utylizacji (0,50 m3/m2)
(193.0-3.50)*3.50*0.50</t>
    </r>
  </si>
  <si>
    <r>
      <rPr>
        <sz val="8"/>
        <rFont val="Arial"/>
        <family val="2"/>
        <charset val="238"/>
      </rPr>
      <t>Umocnienie skarp i dna cieku wodnego narzutem kamiennym
poz.21.3.2</t>
    </r>
  </si>
  <si>
    <r>
      <rPr>
        <b/>
        <sz val="8"/>
        <rFont val="Arial"/>
        <family val="2"/>
        <charset val="238"/>
      </rPr>
      <t>NADZORY BRANŻOWE</t>
    </r>
  </si>
  <si>
    <r>
      <rPr>
        <sz val="8"/>
        <rFont val="Arial"/>
        <family val="2"/>
        <charset val="238"/>
      </rPr>
      <t>Nadzór branżowy - Sko-Eko
1</t>
    </r>
  </si>
  <si>
    <r>
      <rPr>
        <sz val="8"/>
        <rFont val="Arial"/>
        <family val="2"/>
        <charset val="238"/>
      </rPr>
      <t>Nadzór branżowy - teletechnika
1</t>
    </r>
  </si>
  <si>
    <r>
      <rPr>
        <sz val="8"/>
        <rFont val="Arial"/>
        <family val="2"/>
        <charset val="238"/>
      </rPr>
      <t>Nadzór branżowy - energetyka
1</t>
    </r>
  </si>
  <si>
    <r>
      <rPr>
        <sz val="8"/>
        <rFont val="Arial"/>
        <family val="2"/>
        <charset val="238"/>
      </rPr>
      <t>Nadzór branżowy - Netia
1</t>
    </r>
  </si>
  <si>
    <r>
      <rPr>
        <sz val="8"/>
        <rFont val="Arial"/>
        <family val="2"/>
        <charset val="238"/>
      </rPr>
      <t>Nadzór branżowy - wodociągi
1</t>
    </r>
  </si>
  <si>
    <r>
      <rPr>
        <sz val="8"/>
        <rFont val="Arial"/>
        <family val="2"/>
        <charset val="238"/>
      </rPr>
      <t>Nadzór branżowy - gazownia
1</t>
    </r>
  </si>
  <si>
    <r>
      <rPr>
        <b/>
        <sz val="8"/>
        <rFont val="Arial"/>
        <family val="2"/>
        <charset val="238"/>
      </rPr>
      <t>DOPASOWANIE WYSOKOŚCIOWE ZJAZDÓW</t>
    </r>
  </si>
  <si>
    <r>
      <rPr>
        <sz val="8"/>
        <rFont val="Arial"/>
        <family val="2"/>
        <charset val="238"/>
      </rPr>
      <t>Przełożenie nawierzchni z kostki brukowej betonowej grubości 8 cm - wysokościowe dopasowanie zjazdów do projektowanej niwe- lety
{wysokościowe dopasowanie zjazdów} 300.0</t>
    </r>
  </si>
  <si>
    <r>
      <rPr>
        <sz val="8"/>
        <rFont val="Arial"/>
        <family val="2"/>
        <charset val="238"/>
      </rPr>
      <t>Wysokościowe dopasowanie zjazdów utwardzonych tłuczniem, utwardzenie placu w rejonie skrzyzowania z ul.Ciężarową - śred- nia grubość warstwy po zagęszczeniu 10 cm
400</t>
    </r>
  </si>
  <si>
    <t>ZJAZDY  - poza pasem drogowym</t>
  </si>
  <si>
    <r>
      <rPr>
        <sz val="8"/>
        <rFont val="Arial"/>
        <family val="2"/>
        <charset val="238"/>
      </rPr>
      <t>Profilowanie i zagęszczenie podłoża pod warstwy konstrukcyjne jezdni w gruncie kat. I-IV
60.78</t>
    </r>
  </si>
  <si>
    <r>
      <rPr>
        <sz val="8"/>
        <rFont val="Arial"/>
        <family val="2"/>
        <charset val="238"/>
      </rPr>
      <t>Warstwawa mrozoochronna z pospółki frakcji 0/63 mm grubości 20 cm
poz.21.7.1</t>
    </r>
  </si>
  <si>
    <r>
      <rPr>
        <sz val="8"/>
        <rFont val="Arial"/>
        <family val="2"/>
        <charset val="238"/>
      </rPr>
      <t>Podbudowa z tłucznia kamiennego frakcji 0/31,5 mm stabilizowa- nego mechanicznie grubości 20 cm, E2&gt;80MPa
poz.21.7.2</t>
    </r>
  </si>
  <si>
    <r>
      <rPr>
        <sz val="8"/>
        <rFont val="Arial"/>
        <family val="2"/>
        <charset val="238"/>
      </rPr>
      <t>Nawierzchnie zjazdów z kostki brukowej betonowej grubość 8 cm w kolorze czerwonym na podsypce cementowo-piaskowej gruboś- ci 3 cm
poz.21.7.3</t>
    </r>
  </si>
  <si>
    <t>ZJAZDY (z poszerzonymi łukami) - poza pasem drogowym</t>
  </si>
  <si>
    <r>
      <rPr>
        <sz val="8"/>
        <rFont val="Arial"/>
        <family val="2"/>
        <charset val="238"/>
      </rPr>
      <t>Profilowanie i zagęszczenie podłoża pod warstwy konstrukcyjne jezdni w gruncie kat. I-IV
{całkoiwta powierzchnia zjazdu} 100.33</t>
    </r>
  </si>
  <si>
    <r>
      <rPr>
        <sz val="8"/>
        <rFont val="Arial"/>
        <family val="2"/>
        <charset val="238"/>
      </rPr>
      <t>Warstwawa mrozoochronna z pospółki frakcji 0/63 mm, grubość warstwy po zagęszczeniu 40 cm
poz.21.8.1</t>
    </r>
  </si>
  <si>
    <r>
      <rPr>
        <sz val="8"/>
        <rFont val="Arial"/>
        <family val="2"/>
        <charset val="238"/>
      </rPr>
      <t>Podbudowa pomocnicza z tłucznia kamiennego frakcji 0/63 mm grubości 24 cm po zagęszczeniu (mieszanka niezwiązana z kru- szywem C50/30)
poz.21.8.2</t>
    </r>
  </si>
  <si>
    <r>
      <rPr>
        <sz val="8"/>
        <rFont val="Arial"/>
        <family val="2"/>
        <charset val="238"/>
      </rPr>
      <t>Podbudowa z kruszywa łamanego - warstwa górna o grubości po zagęszczeniu 22 cm
poz.21.8.3</t>
    </r>
  </si>
  <si>
    <r>
      <rPr>
        <sz val="8"/>
        <rFont val="Arial"/>
        <family val="2"/>
        <charset val="238"/>
      </rPr>
      <t>Nawierzchnie zjazdów z kostki brukowej betonowej grubość 8 cm w kolorze czerwonym na podsypce cementowo-piaskowej gruboś- ci 3 cm
poz.21.8.3</t>
    </r>
  </si>
  <si>
    <t>NAWIERZCHNIE BETONOWE na zjazdach - poza pasem drogowym</t>
  </si>
  <si>
    <r>
      <rPr>
        <sz val="8"/>
        <rFont val="Arial"/>
        <family val="2"/>
        <charset val="238"/>
      </rPr>
      <t>Profilowanie i zagęszczenie podłoża pod warstwy konstrukcyjne jezdni w gruncie kat. I-IV
{powierzchnia jezdni o nawierzchni betonowej} 19</t>
    </r>
  </si>
  <si>
    <r>
      <rPr>
        <sz val="8"/>
        <rFont val="Arial"/>
        <family val="2"/>
        <charset val="238"/>
      </rPr>
      <t>Geokompozyt do wzmaciania podłoża gruntowego o wytrzymałoś- ci wzdłuż i w poprzek włókiem min 50 kN/m
{powierzchnia} poz.21.9.1</t>
    </r>
  </si>
  <si>
    <r>
      <rPr>
        <sz val="8"/>
        <rFont val="Arial"/>
        <family val="2"/>
        <charset val="238"/>
      </rPr>
      <t>Warstwawa mrozoochronna z pospółki frakcji 0/63 mm, grubość warstwy po zagęszczeniu 40 cm
poz.21.9.1</t>
    </r>
  </si>
  <si>
    <r>
      <rPr>
        <sz val="8"/>
        <rFont val="Arial"/>
        <family val="2"/>
        <charset val="238"/>
      </rPr>
      <t>Podbudowa z tłucznia kamiennego frakcji 0/63 mm grubości 24 cm po zagęszczeniu (mieszanka niezwiązana z kruszywem C50/ 30)
poz.21.9.3</t>
    </r>
  </si>
  <si>
    <r>
      <rPr>
        <sz val="8"/>
        <rFont val="Arial"/>
        <family val="2"/>
        <charset val="238"/>
      </rPr>
      <t>Podbudowa z tłucznia kamiennego frakcji 0/31,5 mm grubości 32 cm po zagęszczeniu (mieszanka niezwiązana z kruszywem C50/ 30)
{jezdnia o nawierzchni betonowej} 19</t>
    </r>
  </si>
  <si>
    <r>
      <rPr>
        <sz val="8"/>
        <rFont val="Arial"/>
        <family val="2"/>
        <charset val="238"/>
      </rPr>
      <t>Nawierzchnia z betonu C35/45 w klasie ekspozycji XF4 dyblowa- na i kotwiona grubości 26 cm
19</t>
    </r>
  </si>
  <si>
    <r>
      <rPr>
        <sz val="8"/>
        <rFont val="Arial"/>
        <family val="2"/>
        <charset val="238"/>
      </rPr>
      <t>Krawężniki betonowe wystające o wymiarach 20x30 cm ustawione na ławie z oporem z mieszanki betonowej klasy C12/15
{zjazdy poza pasem drogwym} 28.5</t>
    </r>
  </si>
  <si>
    <r>
      <rPr>
        <sz val="8"/>
        <rFont val="Arial"/>
        <family val="2"/>
        <charset val="238"/>
      </rPr>
      <t>Krawężniki betonowe najazdowe o wymiarach 20x22 cm ustawio- ne na ławie z oporem z mieszanki betonowej klasy C12/15
{zjazdy poza pasem drogowym} 62</t>
    </r>
  </si>
  <si>
    <r>
      <rPr>
        <sz val="8"/>
        <rFont val="Arial"/>
        <family val="2"/>
        <charset val="238"/>
      </rPr>
      <t>Obrzeża betonowe o wymiarach 30x8 cm ustawione na ławie z oporem z mieszanki betonowej klasy C12/15
{zjazdy poza pasem drogowym} 20.7</t>
    </r>
  </si>
  <si>
    <t>ZMIANA PRZEBIEGU BAJERKI</t>
  </si>
  <si>
    <r>
      <rPr>
        <sz val="8"/>
        <rFont val="Arial"/>
        <family val="2"/>
        <charset val="238"/>
      </rPr>
      <t>Wykonanie koryta Bajerki wraz z zasypaniem koryta istniejącego gruntem spoistym
30*7.87</t>
    </r>
  </si>
  <si>
    <r>
      <rPr>
        <sz val="8"/>
        <rFont val="Arial"/>
        <family val="2"/>
        <charset val="238"/>
      </rPr>
      <t>Wykonanie koryta Bajerki wraz z odwozem gruntu na odległość 5 km i kosztami jego utylizacji
20*7.87</t>
    </r>
  </si>
  <si>
    <r>
      <rPr>
        <sz val="8"/>
        <rFont val="Arial"/>
        <family val="2"/>
        <charset val="238"/>
      </rPr>
      <t>Zagęszczenie zasypanego koryta Bajerki
poz.21.11.2</t>
    </r>
  </si>
  <si>
    <t>KANALIZACJA DESZCZOWA - POZA PASEM DROGOWYM</t>
  </si>
  <si>
    <r>
      <rPr>
        <sz val="8"/>
        <rFont val="Arial"/>
        <family val="2"/>
        <charset val="238"/>
      </rPr>
      <t>Wykopy pod kanalizację na odkład wraz z umocnieniem ścian wy- kopu
kanał fi 500 mm
{włączenie do komory- S1} (((1.88+0.15)+(1.88+0.20+0.15))/2)* 1.40*13.19</t>
    </r>
  </si>
  <si>
    <r>
      <rPr>
        <sz val="8"/>
        <rFont val="Arial"/>
        <family val="2"/>
        <charset val="238"/>
      </rPr>
      <t>Studnie rewizyjne z kręgów betonowych o średnicy 1200 mm - głębokość studni wg dokumentacji projektowej
9</t>
    </r>
  </si>
  <si>
    <r>
      <rPr>
        <sz val="8"/>
        <rFont val="Arial"/>
        <family val="2"/>
        <charset val="238"/>
      </rPr>
      <t>Studzienki ściekowe uliczne betonowe o średnicy 500 mm z osad- nikiem bez syfonu - wpusty jezdniowe
1</t>
    </r>
  </si>
  <si>
    <r>
      <rPr>
        <sz val="8"/>
        <rFont val="Arial"/>
        <family val="2"/>
        <charset val="238"/>
      </rPr>
      <t>Uszczelnienie wykopu od wylotu do S8 folią gr 0,5mm
{od wylotu do S8} 315.47*(1.4*(2.79+1.88)/2)</t>
    </r>
  </si>
  <si>
    <r>
      <rPr>
        <sz val="8"/>
        <rFont val="Arial"/>
        <family val="2"/>
        <charset val="238"/>
      </rPr>
      <t>Przykanaliki z rur PVC łączonych na wcisk o średnicy zewnętrznej 200 mm, rury lite z wydłużonym kileichem
{w3-S10} 6.80</t>
    </r>
  </si>
  <si>
    <r>
      <rPr>
        <sz val="8"/>
        <rFont val="Arial"/>
        <family val="2"/>
        <charset val="238"/>
      </rPr>
      <t>Włączenie kanału fi 500 do istniejącej komory kanalizacyjnej
1</t>
    </r>
  </si>
  <si>
    <r>
      <rPr>
        <sz val="8"/>
        <rFont val="Arial"/>
        <family val="2"/>
        <charset val="238"/>
      </rPr>
      <t>Załadunek i odwóz nadmiaru gruntu na odległość 5 km wraz z opłatą składowiskową
{całość robót ziemnych minus zasypka gruntem z odkładu} poz.21.12.1-poz.21.12.13</t>
    </r>
  </si>
  <si>
    <t>m3</t>
  </si>
  <si>
    <r>
      <rPr>
        <sz val="8"/>
        <rFont val="Arial"/>
        <family val="2"/>
        <charset val="238"/>
      </rPr>
      <t>m2</t>
    </r>
  </si>
  <si>
    <r>
      <rPr>
        <sz val="8"/>
        <rFont val="Arial"/>
        <family val="2"/>
        <charset val="238"/>
      </rPr>
      <t>m3</t>
    </r>
  </si>
  <si>
    <t>12.</t>
  </si>
  <si>
    <t>1.1.1</t>
  </si>
  <si>
    <t>1.3</t>
  </si>
  <si>
    <t>1.1</t>
  </si>
  <si>
    <t>1.2</t>
  </si>
  <si>
    <t>1.2.1</t>
  </si>
  <si>
    <t>1.3.1</t>
  </si>
  <si>
    <t>1.3.2</t>
  </si>
  <si>
    <t>1.3.3</t>
  </si>
  <si>
    <t>1.3.4</t>
  </si>
  <si>
    <t>1.3.5</t>
  </si>
  <si>
    <t>1.3.6</t>
  </si>
  <si>
    <t>1.3.7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</si>
  <si>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</si>
  <si>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</si>
  <si>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</si>
  <si>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</si>
  <si>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</si>
  <si>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</si>
  <si>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</si>
  <si>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</si>
  <si>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</si>
  <si>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</si>
  <si>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</si>
  <si>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</si>
  <si>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</t>
  </si>
  <si>
    <t xml:space="preserve">ROBOTY ROZBIORKOWE I DEMONTAZOWE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</si>
  <si>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</si>
  <si>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</si>
  <si>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</si>
  <si>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</si>
  <si>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</si>
  <si>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</si>
  <si>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</si>
  <si>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</si>
  <si>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</si>
  <si>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</si>
  <si>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</si>
  <si>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</si>
  <si>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</si>
  <si>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</si>
  <si>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</si>
  <si>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</si>
  <si>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</si>
  <si>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</si>
  <si>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</si>
  <si>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4.11</t>
  </si>
  <si>
    <t>4.12</t>
  </si>
  <si>
    <t>4.13</t>
  </si>
  <si>
    <t>4.14</t>
  </si>
  <si>
    <t>4.15</t>
  </si>
  <si>
    <t>4.16</t>
  </si>
  <si>
    <t>4.17</t>
  </si>
  <si>
    <t>4.2</t>
  </si>
  <si>
    <t>4.21</t>
  </si>
  <si>
    <t>4.22</t>
  </si>
  <si>
    <t>4.3</t>
  </si>
  <si>
    <t>4.32</t>
  </si>
  <si>
    <t>4.33</t>
  </si>
  <si>
    <t>4.4</t>
  </si>
  <si>
    <t>4.4.1</t>
  </si>
  <si>
    <t>4.4.1.1</t>
  </si>
  <si>
    <t>4.4.1.2</t>
  </si>
  <si>
    <t>4.4.1.3</t>
  </si>
  <si>
    <t>4.4.1.4</t>
  </si>
  <si>
    <t>4.4.1.5</t>
  </si>
  <si>
    <t>4.4.1.6</t>
  </si>
  <si>
    <t>4.4.1.7</t>
  </si>
  <si>
    <t>4.4.1.8</t>
  </si>
  <si>
    <t>4.4.2</t>
  </si>
  <si>
    <t>4.4.2.1</t>
  </si>
  <si>
    <t>4.4.2.2</t>
  </si>
  <si>
    <t>4.4.2.3</t>
  </si>
  <si>
    <t>4.4.2.4</t>
  </si>
  <si>
    <t>4.4.2.5</t>
  </si>
  <si>
    <t>4.4.2.6</t>
  </si>
  <si>
    <t>4.4.2.7</t>
  </si>
  <si>
    <t>4.4.3</t>
  </si>
  <si>
    <t>4.4.3.1</t>
  </si>
  <si>
    <t>4.4.3.2</t>
  </si>
  <si>
    <t>4.4.3.3</t>
  </si>
  <si>
    <t>4.4.3.4</t>
  </si>
  <si>
    <t>4.4.3.5</t>
  </si>
  <si>
    <t>4.4.3.6</t>
  </si>
  <si>
    <t>4.4.3.7</t>
  </si>
  <si>
    <t>4.4.3.8</t>
  </si>
  <si>
    <t>4.4.3.9</t>
  </si>
  <si>
    <t>4.4.4</t>
  </si>
  <si>
    <t>4.4.4.2</t>
  </si>
  <si>
    <t>4.4.4.3</t>
  </si>
  <si>
    <t>4.4.4.4</t>
  </si>
  <si>
    <t>4.4.4.5</t>
  </si>
  <si>
    <t>4.5</t>
  </si>
  <si>
    <t>4.5.1</t>
  </si>
  <si>
    <t>4.5.2</t>
  </si>
  <si>
    <t>4.5.3</t>
  </si>
  <si>
    <t>4.5.4</t>
  </si>
  <si>
    <t>4.6</t>
  </si>
  <si>
    <t>4.6.1</t>
  </si>
  <si>
    <t>4.6.2</t>
  </si>
  <si>
    <t>4.6.3</t>
  </si>
  <si>
    <t>4.6.4</t>
  </si>
  <si>
    <t>4.7</t>
  </si>
  <si>
    <t>4.7.1</t>
  </si>
  <si>
    <t>4.8</t>
  </si>
  <si>
    <t>4.8.1</t>
  </si>
  <si>
    <t>4.8.2</t>
  </si>
  <si>
    <t>4.8.3</t>
  </si>
  <si>
    <t>4.8.4</t>
  </si>
  <si>
    <t>4.8.5</t>
  </si>
  <si>
    <t>4.9</t>
  </si>
  <si>
    <t>4.9.1</t>
  </si>
  <si>
    <t>4.9.2</t>
  </si>
  <si>
    <t>4.9.3</t>
  </si>
  <si>
    <t>4.10</t>
  </si>
  <si>
    <t>4.10.1</t>
  </si>
  <si>
    <t>4.10.2</t>
  </si>
  <si>
    <t>4.10.3</t>
  </si>
  <si>
    <t>4.10.4</t>
  </si>
  <si>
    <t>4.10.5</t>
  </si>
  <si>
    <t>4.10.6</t>
  </si>
  <si>
    <t>4.11.1</t>
  </si>
  <si>
    <t>4.11.2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</si>
  <si>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</si>
  <si>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</si>
  <si>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</si>
  <si>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</si>
  <si>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</si>
  <si>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</si>
  <si>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</si>
  <si>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</si>
  <si>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</si>
  <si>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</si>
  <si>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</si>
  <si>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</si>
  <si>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5.3</t>
  </si>
  <si>
    <t>5.3.1</t>
  </si>
  <si>
    <t>5.3.2</t>
  </si>
  <si>
    <t>5.3.3</t>
  </si>
  <si>
    <t>5.3.4</t>
  </si>
  <si>
    <t>5.3.5</t>
  </si>
  <si>
    <t>5.3.6</t>
  </si>
  <si>
    <t>5.4</t>
  </si>
  <si>
    <t>5.4.2</t>
  </si>
  <si>
    <t>5.4.1</t>
  </si>
  <si>
    <t>5.4.3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</si>
  <si>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</si>
  <si>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</si>
  <si>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</si>
  <si>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</si>
  <si>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</si>
  <si>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</si>
  <si>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</si>
  <si>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</si>
  <si>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</si>
  <si>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</si>
  <si>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</si>
  <si>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</si>
  <si>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</si>
  <si>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</si>
  <si>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</si>
  <si>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</si>
  <si>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</si>
  <si>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7.1</t>
  </si>
  <si>
    <t>7.2</t>
  </si>
  <si>
    <t>7.3</t>
  </si>
  <si>
    <t>8.1</t>
  </si>
  <si>
    <t>8.2</t>
  </si>
  <si>
    <t>8.3</t>
  </si>
  <si>
    <t>8.4</t>
  </si>
  <si>
    <t>9.1</t>
  </si>
  <si>
    <t>10.1</t>
  </si>
  <si>
    <t>10.2</t>
  </si>
  <si>
    <t>11.1</t>
  </si>
  <si>
    <t>11.2</t>
  </si>
  <si>
    <t>11.3</t>
  </si>
  <si>
    <t>11.4</t>
  </si>
  <si>
    <t>11.5</t>
  </si>
  <si>
    <t>11.6</t>
  </si>
  <si>
    <t>11 7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</si>
  <si>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</si>
  <si>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</si>
  <si>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</si>
  <si>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</si>
  <si>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</si>
  <si>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</si>
  <si>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</si>
  <si>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</si>
  <si>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</si>
  <si>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12.1</t>
  </si>
  <si>
    <t>12.2</t>
  </si>
  <si>
    <t>12.3</t>
  </si>
  <si>
    <t>12.4</t>
  </si>
  <si>
    <t>12.5</t>
  </si>
  <si>
    <t>12.6</t>
  </si>
  <si>
    <t>13.1</t>
  </si>
  <si>
    <t>13.2</t>
  </si>
  <si>
    <t>13.3</t>
  </si>
  <si>
    <t>13.4</t>
  </si>
  <si>
    <t>13.5</t>
  </si>
  <si>
    <t>13.6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</si>
  <si>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</si>
  <si>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</si>
  <si>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</si>
  <si>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</si>
  <si>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</si>
  <si>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</si>
  <si>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</si>
  <si>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</si>
  <si>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</si>
  <si>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16.1</t>
  </si>
  <si>
    <t>17.1</t>
  </si>
  <si>
    <t>17.2</t>
  </si>
  <si>
    <t>16.2</t>
  </si>
  <si>
    <t>16.3</t>
  </si>
  <si>
    <t>18.1</t>
  </si>
  <si>
    <t>18.2</t>
  </si>
  <si>
    <t>18.3</t>
  </si>
  <si>
    <t>19.1</t>
  </si>
  <si>
    <t>20.1</t>
  </si>
  <si>
    <t>21.1</t>
  </si>
  <si>
    <t>21.2</t>
  </si>
  <si>
    <t>21.7</t>
  </si>
  <si>
    <t>21.6</t>
  </si>
  <si>
    <t>21.4</t>
  </si>
  <si>
    <t>21.3</t>
  </si>
  <si>
    <t>21.8</t>
  </si>
  <si>
    <t>21.9</t>
  </si>
  <si>
    <t>21.10</t>
  </si>
  <si>
    <t>21.11</t>
  </si>
  <si>
    <t xml:space="preserve">Lp. 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</si>
  <si>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</si>
  <si>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</si>
  <si>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</si>
  <si>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</si>
  <si>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</si>
  <si>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</si>
  <si>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</si>
  <si>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</si>
  <si>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</si>
  <si>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</si>
  <si>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</si>
  <si>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</si>
  <si>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</si>
  <si>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</si>
  <si>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</si>
  <si>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</si>
  <si>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</si>
  <si>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</si>
  <si>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</si>
  <si>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</si>
  <si>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</si>
  <si>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</si>
  <si>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</si>
  <si>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</si>
  <si>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</si>
  <si>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</si>
  <si>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</si>
  <si>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</si>
  <si>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</si>
  <si>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</si>
  <si>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</si>
  <si>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</si>
  <si>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</si>
  <si>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</si>
  <si>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</si>
  <si>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</si>
  <si>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</si>
  <si>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</si>
  <si>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</si>
  <si>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</si>
  <si>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</si>
  <si>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</si>
  <si>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</si>
  <si>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</si>
  <si>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</si>
  <si>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</si>
  <si>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</si>
  <si>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</si>
  <si>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</si>
  <si>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</si>
  <si>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</si>
  <si>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</si>
  <si>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</si>
  <si>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</si>
  <si>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</si>
  <si>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</si>
  <si>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</si>
  <si>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</si>
  <si>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</si>
  <si>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</si>
  <si>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</si>
  <si>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</si>
  <si>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</si>
  <si>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</si>
  <si>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</si>
  <si>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</si>
  <si>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</si>
  <si>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</si>
  <si>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</si>
  <si>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</si>
  <si>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</si>
  <si>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</si>
  <si>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</si>
  <si>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</si>
  <si>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</si>
  <si>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</si>
  <si>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</si>
  <si>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</si>
  <si>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</si>
  <si>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</si>
  <si>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</si>
  <si>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</si>
  <si>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</si>
  <si>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</si>
  <si>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</si>
  <si>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</si>
  <si>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</si>
  <si>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</si>
  <si>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</si>
  <si>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</si>
  <si>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</si>
  <si>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</si>
  <si>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</si>
  <si>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</si>
  <si>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</si>
  <si>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</si>
  <si>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</si>
  <si>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</si>
  <si>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</si>
  <si>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</si>
  <si>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</si>
  <si>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</si>
  <si>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106.</t>
  </si>
  <si>
    <t>107.</t>
  </si>
  <si>
    <t>108.</t>
  </si>
  <si>
    <t>109.</t>
  </si>
  <si>
    <t>110.</t>
  </si>
  <si>
    <t>111.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</si>
  <si>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</si>
  <si>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</si>
  <si>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</si>
  <si>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</si>
  <si>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</si>
  <si>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</si>
  <si>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</si>
  <si>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</si>
  <si>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</si>
  <si>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</si>
  <si>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</si>
  <si>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</si>
  <si>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</si>
  <si>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</si>
  <si>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</si>
  <si>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</si>
  <si>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</si>
  <si>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</si>
  <si>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</si>
  <si>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</si>
  <si>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</si>
  <si>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</si>
  <si>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</si>
  <si>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</si>
  <si>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</si>
  <si>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</si>
  <si>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</si>
  <si>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</si>
  <si>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</si>
  <si>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</si>
  <si>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</si>
  <si>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</si>
  <si>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</si>
  <si>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</si>
  <si>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</si>
  <si>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</si>
  <si>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</si>
  <si>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</si>
  <si>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</si>
  <si>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</si>
  <si>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</si>
  <si>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</si>
  <si>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</si>
  <si>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</si>
  <si>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</si>
  <si>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</si>
  <si>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</si>
  <si>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</si>
  <si>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</si>
  <si>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</si>
  <si>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</si>
  <si>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</si>
  <si>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</si>
  <si>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</si>
  <si>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</si>
  <si>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</si>
  <si>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</si>
  <si>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</si>
  <si>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</si>
  <si>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</si>
  <si>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</si>
  <si>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</si>
  <si>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</si>
  <si>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</si>
  <si>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</si>
  <si>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</si>
  <si>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</si>
  <si>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</si>
  <si>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</si>
  <si>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</si>
  <si>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</si>
  <si>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</si>
  <si>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</si>
  <si>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</si>
  <si>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</si>
  <si>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</si>
  <si>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</si>
  <si>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</si>
  <si>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</si>
  <si>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</si>
  <si>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</si>
  <si>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</si>
  <si>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</si>
  <si>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</si>
  <si>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</si>
  <si>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</si>
  <si>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</si>
  <si>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</si>
  <si>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</si>
  <si>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</si>
  <si>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</si>
  <si>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</si>
  <si>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</si>
  <si>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</si>
  <si>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</si>
  <si>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</si>
  <si>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</si>
  <si>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</si>
  <si>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</si>
  <si>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</si>
  <si>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</si>
  <si>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</si>
  <si>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</si>
  <si>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</si>
  <si>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</si>
  <si>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</si>
  <si>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</si>
  <si>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</si>
  <si>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</si>
  <si>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</si>
  <si>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</si>
  <si>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</si>
  <si>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</si>
  <si>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</si>
  <si>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</si>
  <si>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</si>
  <si>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</si>
  <si>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</si>
  <si>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</si>
  <si>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</si>
  <si>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</si>
  <si>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</si>
  <si>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</si>
  <si>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</si>
  <si>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</si>
  <si>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</si>
  <si>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</si>
  <si>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</si>
  <si>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</si>
  <si>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</si>
  <si>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</si>
  <si>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</si>
  <si>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</si>
  <si>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</si>
  <si>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</si>
  <si>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</si>
  <si>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</si>
  <si>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</si>
  <si>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</si>
  <si>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</si>
  <si>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</si>
  <si>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</si>
  <si>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</si>
  <si>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</si>
  <si>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21.12</t>
  </si>
  <si>
    <t>Oczyszczenie i skropienie emulsją asfaltową na zimno pobocza z destruktu bitumicznego; zużycie emulsji 1,5 kg/m2 wraz z prze- gresowaniem poboczy poz.16.1</t>
  </si>
  <si>
    <t>45233140-2    Roboty drogowe</t>
  </si>
  <si>
    <t>45232200-4    Roboty pomocnicze w zakresie linii energetycznych</t>
  </si>
  <si>
    <t>45111240-2    Roboty w zakresie odwadniania gruntu</t>
  </si>
  <si>
    <t>45233290-8    Instalowanie znaków drogowych</t>
  </si>
  <si>
    <t>L.p.                             K.O.</t>
  </si>
  <si>
    <t xml:space="preserve">105.. </t>
  </si>
  <si>
    <t>BRANZA DROGOWA</t>
  </si>
  <si>
    <t>D.01.00.00</t>
  </si>
  <si>
    <t>D.07.10.01</t>
  </si>
  <si>
    <t>D.01.02.01</t>
  </si>
  <si>
    <t>D.01.02.04</t>
  </si>
  <si>
    <t>D.05.03.11</t>
  </si>
  <si>
    <t>D.03.01.01</t>
  </si>
  <si>
    <t>D.07.05.01</t>
  </si>
  <si>
    <t>D.01.03.04</t>
  </si>
  <si>
    <t>D.01.03.02</t>
  </si>
  <si>
    <t>D.01.03.06</t>
  </si>
  <si>
    <t>Usunięcie  i utylizacja kabla SN wraz z zabezpieczeniem pozostałych odcinków przed wyciekiem syciwa
1</t>
  </si>
  <si>
    <t>D.03.02.01</t>
  </si>
  <si>
    <t>D.02.00.00</t>
  </si>
  <si>
    <t>D.08.01.01b</t>
  </si>
  <si>
    <t>D.08.01.02a</t>
  </si>
  <si>
    <t>D.08.03.01</t>
  </si>
  <si>
    <t>D.08.05.03</t>
  </si>
  <si>
    <t>D.03.03.01</t>
  </si>
  <si>
    <t>D.04.01.01</t>
  </si>
  <si>
    <t>D.04.05.01</t>
  </si>
  <si>
    <t>D.02.03.01c</t>
  </si>
  <si>
    <t>D.04.04.02</t>
  </si>
  <si>
    <t>D.04.04.04</t>
  </si>
  <si>
    <t>D.05.03.04</t>
  </si>
  <si>
    <t>D.04.03.01a</t>
  </si>
  <si>
    <t>D.04.07.01a</t>
  </si>
  <si>
    <t>D.05.03.05b</t>
  </si>
  <si>
    <t>M.15.04.02</t>
  </si>
  <si>
    <t>D.05.03.05a</t>
  </si>
  <si>
    <t>D.05.03.26a</t>
  </si>
  <si>
    <t>D.05.03.23a</t>
  </si>
  <si>
    <t>Podbudowa z tłucznia kamiennego frakcji 0/31,5 mm stabilizowa- nego mechanicznie grubości 15 cm, E2&gt;80MPa
poz.13.2</t>
  </si>
  <si>
    <t>Nawierzchnie zjazdów z kostki brukowej betonowej grubość 8 cm w kolorze czerwonym na podsypce cementowo-piaskowej gruboś- ci 3 cm
poz.14.3</t>
  </si>
  <si>
    <t>D.06.03.01a</t>
  </si>
  <si>
    <t>D.06.03.01</t>
  </si>
  <si>
    <t>D.03.02.01a</t>
  </si>
  <si>
    <t>D.07.01.02</t>
  </si>
  <si>
    <t>D.07.01.01</t>
  </si>
  <si>
    <t>Lp.</t>
  </si>
  <si>
    <t>Ilość</t>
  </si>
  <si>
    <t>Wartość</t>
  </si>
  <si>
    <t>LINIA  KABLOWA  OŚWIETLENIOWA.</t>
  </si>
  <si>
    <t>MONTAŻ  LINII  KABLOWEJ.</t>
  </si>
  <si>
    <t>1 d.1.1</t>
  </si>
  <si>
    <t>Wykopy ręczne o głębok.do 1.5 m w gruncie kat. IV wraz z zasypaniem dla słupow elektroenergetycznych linii napowietrznych niskiego napiecia - przekopy kontrolne.</t>
  </si>
  <si>
    <t>2 d.1.1</t>
  </si>
  <si>
    <t>Kopanie rowów dla kabli w sposób ręczny w gruncie kat. IV.</t>
  </si>
  <si>
    <t>3 d.1.1</t>
  </si>
  <si>
    <t>Nasypanie warstwy piasku grub. 0.1 m na dno rowu kablowego o szer.do 0.4 m - grubości 2x10 cm. Krotność = 2</t>
  </si>
  <si>
    <t>4 d.1.1</t>
  </si>
  <si>
    <t>Układanie rur ochronnych z PCW o śr. do 75 mm w wykopie - rury osłonowa HDPE fi 75/4,5 gr. ścianek o sztywności SN=16,5 kN/m2 z dodatkowym ułożeniem folii niebieskiej i z dławicami EK 186.</t>
  </si>
  <si>
    <t>5 d.1.1</t>
  </si>
  <si>
    <t>Układanie rur ochronnych z PCW o śr. do 75 mm w wykopie - rury osłonowa HDPE fi 75/3 gr. ścianek o sztywności SN=5,5 kN/m2 z dodatkowym ułożeniem folii niebieskiej i z dławicami EK 186.</t>
  </si>
  <si>
    <t>6 d.1.1</t>
  </si>
  <si>
    <t>Wykopy pionowe ręczne dla urządzenia przeciskowego wraz z jego zasypaniem w gruncie nienawodnionym kat.III-IV</t>
  </si>
  <si>
    <t>7 d.1.1</t>
  </si>
  <si>
    <t>Wykonanie ściany oporowej  z 1 płyty dla sił nacisku do 25 t</t>
  </si>
  <si>
    <t>8 d.1.1</t>
  </si>
  <si>
    <t>Przewierty mechaniczne dla rury o śr.do 100 mm pod obiektami - rurą osłonową HDPE fi 75/4,5 gr. ścianek o sztywności SN=16,5 kN/m2 z dławicami EK 186.</t>
  </si>
  <si>
    <t>9 d.1.1</t>
  </si>
  <si>
    <t>Układanie kabli o masie do 1.0 kg/m w rowach kablowych ręcznie - kabel YAKXS 4x35 mm\2.</t>
  </si>
  <si>
    <t>10 d.1.1</t>
  </si>
  <si>
    <t>Układanie kabli o masie do 1.0 kg/m w rurach, pustakach lub kanałach zamkniętych - kabel YAKXS 4x35 mm\2 w rurach, słupach i szafce.</t>
  </si>
  <si>
    <t>11 d.1.1</t>
  </si>
  <si>
    <t>Układanie kabli o masie do 1.0 kg/m przez wciąganie do rur osłonowych mocowanych na słupach betonowych - kabel YAKXS 4x35 mm\2 w rurze osłonowej HDPE fi 50 gr. ścianki 5 mm, o sztywności SN=64 kN/m2, odpornej na promieniowanie UV, na słupie i stacji.</t>
  </si>
  <si>
    <t>12 d.1.1</t>
  </si>
  <si>
    <t>Zasypywanie rowów dla kabli wykonanych ręcznie w gruncie kat. IV</t>
  </si>
  <si>
    <t>13 d.1.1</t>
  </si>
  <si>
    <t>Montaż głowic kablowych - zarobienie na sucho końca kabla Al 4-żyłowego o przekr.do 50 mm2 na nap.do 1 kV o izolacji i powłoce z tworzyw sztucznych - kabla YAKXS 4x35 mm\2 w szafce oświetleniowej, złączu i słupach.</t>
  </si>
  <si>
    <t>MONTAŻ  SZAFKI OŚWIETLENIA ULICZNEGO</t>
  </si>
  <si>
    <t>14 d.1.2</t>
  </si>
  <si>
    <t>Wykopy ręczne o głębok.do 1.5 m w gruncie kat. IV wraz z zasypaniem dla słupow elektroenergetycznych linii napowietrznych niskiego napiecia - analogia,wykop dla szafki oświetlenia ulicznego</t>
  </si>
  <si>
    <t>15 d.1.2</t>
  </si>
  <si>
    <t>Montaż wolnostojący rozdzielnic,szaf,pulpitów,tablic przekażnikowych i nastawczych o masie do 100 kg - szafka oświetlenia ulicznego wolnostojąca 3 obwodowa, wg.rys.nr.09, w obudowie z tworzywa , IP44, z podwójnymi drzwiczkami, z kanałem kablowym i fundamentem, kompletne z zabezpieczeniami.</t>
  </si>
  <si>
    <t>MONTAŻ  SŁUPÓW  OŚWIETLENIOWYCH.</t>
  </si>
  <si>
    <t>16 d.1.3</t>
  </si>
  <si>
    <t>Montaż i stawianie słupów oświetleniowych o masie do 300 kg - słup oświetleniowy aluminiowy prosty, wysokość słupa 8m (rys. nr 14), o średnicy przy podstawie fi 146mm, anodowany gr. ścianki min. 4mm;  trzon słupa fi 60 mm, fundament betonowy z elementami złącznymi o wymiarach 320x330x1000 mm przy rozstawie śrub 250 mm i wysokości szpilki 35 mm  i złączami słupowymi IZK-4 1-bezp.</t>
  </si>
  <si>
    <t>17 d.1.3</t>
  </si>
  <si>
    <t>Montaż wysięgników rurowych o masie do 15 kg na słupie - wysięgnik 1-ramienny łukowy do słupa aluminiowego (wysokość 1 m,  długość 1,5 m, kąt nachylenia 5 st.) - do słupów z oprawami typu A.</t>
  </si>
  <si>
    <t>18 d.1.3</t>
  </si>
  <si>
    <t>Montaż i stawianie słupów oświetleniowych o masie do 300 kg - Słup oświetleniowy aluminiowy prosty, wysokość słupa 5m (rys. nr 14), o średnicy przy podstawie fi 120mm, anodowany gr. min. 4mm; trzon słupa fi 60 mm, fundament betonowy z elementami złącznymi o wymiarach 240x255x900 mm przy rozstawie śrub 180 mm i wysokości szpilki 30 mm  i złączami słupowymi IZK-4 1-bezp.</t>
  </si>
  <si>
    <t>19 d.1.3</t>
  </si>
  <si>
    <t>Montaż i stawianie słupów oświetleniowych o masie do 300 kg - Słup oświetleniowy aluminiowy prosty, wysokość słupa 4m (rys. nr 14), anodowany w kolorze inox, o średnicy przy podstawie fi 120mm, gr. min. 4mm; trzon słupa fi 60 mm, fundament betonowy z elementami złącznymi o wymiarach 240x255x900 mm przy rozstawie śrub 180 mm i wysokości szpilki 30 mm  i złączami słupowymi IZK-4 1-bezp.</t>
  </si>
  <si>
    <t>20 d.1.3</t>
  </si>
  <si>
    <t>Montaż wysięgników rurowych o masie do 15 kg na słupie - wysięgnik 1-ramienny łukowy do słupa aluminiowego (wysokość 1 m,  długość 0,6 m, kąt nachylenia 0 st.) - do słupów z oprawami typu B i P</t>
  </si>
  <si>
    <t>21 d.1.3</t>
  </si>
  <si>
    <t>Wciąganie przewodów z udziałem podnośnika samochodowego w słup lub rury osłonowe - przewód YDY 3x2,5 mm\2.</t>
  </si>
  <si>
    <t>22 d.1.3</t>
  </si>
  <si>
    <t>Montaż na zamontowanym wysięgniku opraw do lamp rtęciowych (1 lampa w oprawie) -  oprawa oświetlenia zewnętrznego LED (typ A) 78W; szeroki rozsył; odlew aluminiowy malowany proszkowo; montaż na wysięgniku  lub słupie; możliwośc zmiany kąta nachylenia oprawy; stopień odpornosci IK08; stopień szczelności IP66; moc nie mniej niż 100lm/W; znamionowe napięcie pracy 230V/50Hz; źródło światła LED; strumień świetlny oprawy nie mniej niż 10000lm; zakres temperatury barwowej źródeł światła od 3500K do 4300K; utrzymanie strumienia świetlnego w czasie 90% po 100 000h (Zgodnie z IES LM-80-TM-21); deklaracja zgodności WE producenta i certyfikat akredytowanego ośrodka badawczego potiwerdzający deklarowane zgodności np. ENEC; wartośc wskaźnika udziału światła wysyłanego ku górze  (ULOR) zgodnie z Rozporządzeniem  WE nr 245/2009</t>
  </si>
  <si>
    <t>23 d.1.3</t>
  </si>
  <si>
    <t>Montaż na zamontowanym wysięgniku opraw do lamp rtęciowych (1 lampa w oprawie) -  oprawa oświetlenia zewnętrznego LED (typ P) 54W; prawostronna; odlew aluminiowy malowany proszkowo; montaż na wysięgniku  lub słupie; możliwośc zmiany kąta nachylenia oprawy; stopień odpornosci IK08; stopień szczelności IP66; moc nie mniej niż 100lm/W; znamionowe napięcie pracy 230V/50Hz; źródło światła LED; strumień świetlny oprawy nie mniej niż 6400lm; zakres temperatury barwowej źródeł światła od 3500K do 4300K; utrzymanie strumienia świetlnego w czasie 90% po 100 000h (Zgodnie z IES LM-80-TM-21); deklaracja zgodności WE producenta i certyfikat akredytowanego ośrodka badawczego potiwerdzający deklarowane zgodności np. ENEC; wartośc wskaźnika udziału światła wysyłanego ku górze  (ULOR) zgodnie z Rozporządzeniem  WE nr 245/2009</t>
  </si>
  <si>
    <t>24 d.1.3</t>
  </si>
  <si>
    <t>Montaż na zamontowanym wysięgniku opraw do lamp rtęciowych (1 lampa w oprawie) -  oprawa oświetlenia zewnętrznego LED (typ B) 31W; szeroki rozsył; odlew aluminiowy malowany proszkowo; montaż na wysięgniku  lub słupie; możliwośc zmiany kąta nachylenia oprawy; stopień odpornosci IK08; stopień szczelności IP66; moc nie mniej niż 100lm/W; znamionowe napięcie pracy 230V/50Hz; źródło światła LED; strumień świetlny oprawy nie mniej niż 4500lm; zakres temperatury barwowej źródeł światła od 3500K do 4300K; utrzymanie strumienia świetlnego w czasie 90% po 100 000h (Zgodnie z IES LM-80-TM-21); deklaracja zgodności WE producenta i certyfikat akredytowanego ośrodka badawczego potiwerdzający deklarowane zgodności np. ENEC; wartośc wskaźnika udziału światła wysyłanego ku górze  (ULOR) zgodnie z Rozporządzeniem  WE nr 245/2009</t>
  </si>
  <si>
    <t>UZIEMIENIA  I  POMIARY  POWYKONAWCZE.</t>
  </si>
  <si>
    <t>25 d.1.4</t>
  </si>
  <si>
    <t>Układanie bednarki w rowach kablowych - bednarka do 120mm2 - bednarka oc. 30x4 mm.</t>
  </si>
  <si>
    <t>26 d.1.4</t>
  </si>
  <si>
    <t>Uchwyty uziemiające skręcane na rurach o śr.do 30 mm - mostek z bednarki do słupa stalowego.</t>
  </si>
  <si>
    <t>27 d.1.4</t>
  </si>
  <si>
    <t>Badanie linii kablowej  o ilości żył do 4</t>
  </si>
  <si>
    <t>28 d.1.4</t>
  </si>
  <si>
    <t>Pierwszy pomiar uziemienia ochronnego lub roboczego - słupów oświetleniowych.</t>
  </si>
  <si>
    <t>29 d.1.4</t>
  </si>
  <si>
    <t>Pierwszy pomiar skuteczności zerowania - opraw i szafki.</t>
  </si>
  <si>
    <t>Razem dział: LINIA  KABLOWA  OŚWIETLENIOWA.</t>
  </si>
  <si>
    <t>PRZEBUDOWA  LINII  KABLOWEJ SN.</t>
  </si>
  <si>
    <t>LINIA  KABLOWA  ZIEMNA  SN.</t>
  </si>
  <si>
    <t>30 d.2.1</t>
  </si>
  <si>
    <t>Wykopy ręczne o głębok.do 1.5 m w gruncie kat. IV wraz z zasypaniem dla słupow elektroenergetycznych linii napowietrznych niskiego napiecia - przekopy kontrolne i poszerzenie wykopu dla muf.</t>
  </si>
  <si>
    <t>31 d.2.1</t>
  </si>
  <si>
    <t>32 d.2.1</t>
  </si>
  <si>
    <t>33 d.2.1</t>
  </si>
  <si>
    <t>Układanie rur ochronnych z PCW o śr. do 140 mm w wykopie - rury osłonowe HDPE fi 160/8 mm gr. ścianek, o sztywności SN=9,0 kN/m2 z dodatkowym ułożeniem folii czerwonej i z dławicami EK 186.</t>
  </si>
  <si>
    <t>34 d.2.1</t>
  </si>
  <si>
    <t>Ręczne układanie kabli jednożyłowych o masie do 3.0 kg/m na nap. znamionowe poniżej 110 kV w rowach kablowych - kabel XRUHAKXS 1x240 mm\2.</t>
  </si>
  <si>
    <t>35 d.2.1</t>
  </si>
  <si>
    <t>Układanie kabli jednożyłowych o masie do 3.0 kg/m na nap. znamionowe poniżej 110 kV w rurach, pustakach lub kanałach zamkniętych - kabel XRUHAKXS 1x240 mm\2 w rurach.</t>
  </si>
  <si>
    <t>36 d.2.1</t>
  </si>
  <si>
    <t>Montaż w rowach muf przelotowych z taśm izolacyjnych na kablach jednożyłowych z żyłami Al o przekroju do 240 mm2 na nap.do 20 kV o izolacji i powłoce z tworzyw sztucznych - mufa  przelotowa CHMSV 24kV 95-240 PL CELLPACK</t>
  </si>
  <si>
    <t>37 d.2.1</t>
  </si>
  <si>
    <t>DEMONTAŻE  I  POMIARY  POWYKONAWCZE.</t>
  </si>
  <si>
    <t>38 d.2.2</t>
  </si>
  <si>
    <t>Kopanie rowów dla kabli w sposób ręczny w gruncie kat. IV - odkopanie kabla do demontażu.</t>
  </si>
  <si>
    <t>39 d.2.2</t>
  </si>
  <si>
    <t>Ręczne układanie kabli jednożyłowych o masie do 3.0 kg/m na nap. znamionowe poniżej 110 kV w rowach kablowych - analogia, demontaż kabla istniej. przy współcz.do RiS x0,8</t>
  </si>
  <si>
    <t>40 d.2.2</t>
  </si>
  <si>
    <t>41 d.2.2</t>
  </si>
  <si>
    <t>Pomiar linii kablowej o napięciu do 30kV, o długości do 1000m</t>
  </si>
  <si>
    <t>odc</t>
  </si>
  <si>
    <t>42 d.2.2</t>
  </si>
  <si>
    <t>Pomiar wyładowań niezupełnych i pomiar współczynnika stratności tg delta.</t>
  </si>
  <si>
    <t>kpl</t>
  </si>
  <si>
    <t>43 d.2.2</t>
  </si>
  <si>
    <t>Pomiar napięcia rażenia.</t>
  </si>
  <si>
    <t>Razem dział: PRZEBUDOWA  LINII  KABLOWEJ SN.</t>
  </si>
  <si>
    <t>PRZEBUDOWA SIECI  ENERGETYCZNEJ  NN. - fragment 1</t>
  </si>
  <si>
    <t>DEMONTAŻE.</t>
  </si>
  <si>
    <t>44 d.3.1</t>
  </si>
  <si>
    <t>Układanie kabli energetycznych o masie do 1 kg wciąganych do rur osłonowych mocowanych do słupa na słupach betonowych - analogia, demontaż kabla YAKY 4x35 mm\2 ze słupa w rurze przy współczynniku do RiS x0,7</t>
  </si>
  <si>
    <t>45 d.3.1</t>
  </si>
  <si>
    <t>Demontaż kabli wielożyłowych o masie do 2.0 kg/m układanych w gruncie kat. III-IV - demontaż kabli przyłącza YAKY 4x35 mm\2.</t>
  </si>
  <si>
    <t>46 d.3.1</t>
  </si>
  <si>
    <t>Utylizacja zdemontowanych kabli.</t>
  </si>
  <si>
    <t>t</t>
  </si>
  <si>
    <t>MONTAŻ  LINIII KABLOWYCH  NN.</t>
  </si>
  <si>
    <t>47 d.3.2</t>
  </si>
  <si>
    <t>48 d.3.2</t>
  </si>
  <si>
    <t>49 d.3.2</t>
  </si>
  <si>
    <t>50 d.3.2</t>
  </si>
  <si>
    <t>51 d.3.2</t>
  </si>
  <si>
    <t>52 d.3.2</t>
  </si>
  <si>
    <t>Układanie kabli o masie do 1.0 kg/m w rowach kablowych ręcznie - kabel YAKY 4x35 mm\2.</t>
  </si>
  <si>
    <t>53 d.3.2</t>
  </si>
  <si>
    <t>Układanie kabli o masie do 1.0 kg/m w rurach, pustakach lub kanałach zamkniętych - kabel YAKY 4x35 mm\2 w rurach.</t>
  </si>
  <si>
    <t>54 d.3.2</t>
  </si>
  <si>
    <t>Układanie kabli o masie do 1.0 kg/m przez wciąganie do rur osłonowych mocowanych na słupach betonowych - kabel YAKY 4x35 mm\2 w rurze osłonowej HDPE fi 50 gr. ścianki 5 mm, o sztywności SN=64 kN/m2, odpornej na promieniowanie UV, na słupie.</t>
  </si>
  <si>
    <t>55 d.3.2</t>
  </si>
  <si>
    <t>56 d.3.2</t>
  </si>
  <si>
    <t>Mufy z tworzyw termokurczliwych przelotowe na kablach energetycznych wielożyłowych o przekroju żył 35-70 mm2 o izolacji i powłoce z tworzyw sztucznych w rowach kablowych - zestaw montażowy mufy kablowej przelotowej z rur  termokurczliwych, ze złączkami aluminiowymi do zaprasowania dla kabli 4-żył. o izolacji polimerowej i przekroju 25-50 mm2, 0,6/1 kV</t>
  </si>
  <si>
    <t>szt</t>
  </si>
  <si>
    <t>57 d.3.2</t>
  </si>
  <si>
    <t>Montaż głowic kablowych - zarobienie na sucho końca kabla Al 4-żyłowego o przekr.do 50 mm2 na nap.do 1 kV o izolacji i powłoce z tworzyw sztucznych - kabla YAKY 4x35 mm\2 w złączu.</t>
  </si>
  <si>
    <t>POMIARY.</t>
  </si>
  <si>
    <t>58 d.3.3</t>
  </si>
  <si>
    <t>Razem dział: PRZEBUDOWA SIECI  ENERGETYCZNEJ  NN. - fragment 1</t>
  </si>
  <si>
    <t>PRZEBUDOWA SIECI  ENERGETYCZNEJ  NN. - fragment 2</t>
  </si>
  <si>
    <t>59 d.4.1</t>
  </si>
  <si>
    <t>Montaż z udziałem podnośnika samochodowego przewodów izolowanych typu AsXSn lub podobnych 4 x 50 mm\2 linii napowietrznych N.N. - analogia, demontaż przewodu AsXS 4x16 mm\2 do ponownego montażu, przy współcz. do R i S x0,7</t>
  </si>
  <si>
    <t>km</t>
  </si>
  <si>
    <t>60 d.4.1</t>
  </si>
  <si>
    <t>Demontaż mechaniczny słupów drewnianych oszczudlonych pojedynczych o dł. do 10 m bez ustoju</t>
  </si>
  <si>
    <t>61 d.4.1</t>
  </si>
  <si>
    <t>Transport wewnętrzny prefabrykatów żelbetowych na odległość do 20.0 km - słupów z demontażu.</t>
  </si>
  <si>
    <t>62 d.4.1</t>
  </si>
  <si>
    <t>Utylizacja zdemontowanych słupów.</t>
  </si>
  <si>
    <t>MONTAŻ  LINIII NAPOWIETRZNEJ  NN.</t>
  </si>
  <si>
    <t>63 d.4.2</t>
  </si>
  <si>
    <t>Montaż i stawianie słupów linii napowietrznej nn z żerdzi wirowanych - pojedynczy o długości do 10.5 m - słupy P3-10,5/4,3 (żerdzie wirowane E-10,5/4,3 z ustojem UP1+UP2).</t>
  </si>
  <si>
    <t>64 d.4.2</t>
  </si>
  <si>
    <t>Montaż trzonów izolatorów stojących na słupie stojącym dla linii niskiego napięcia - hak wieszakowy SOT 21.116</t>
  </si>
  <si>
    <t>65 d.4.2</t>
  </si>
  <si>
    <t>Montaż z udziałem podnośnika samochodowego przewodów izolowanych typu AsXSn lub podobnych 4 x 50 mm2 linii napowietrznych N.N. - przewód izolowany AsXS 4x16 mm\2 z demontażu z przedłużeniem o 2m.</t>
  </si>
  <si>
    <t>Razem dział: PRZEBUDOWA SIECI  ENERGETYCZNEJ  NN. - fragment 2</t>
  </si>
  <si>
    <t>PRZEBUDOWA SIECI  ENERGETYCZNEJ  NN. - fragment 3</t>
  </si>
  <si>
    <t>66 d.5.1</t>
  </si>
  <si>
    <t>Układanie kabli energetycznych o masie do 1 kg wciąganych bezpośrednio do słupa na słupach betonowych - analogia, demontaż kabla YAKY 4x35 mm\2 ze słupa przy współczynniku do RiS x0,7</t>
  </si>
  <si>
    <t>67 d.5.1</t>
  </si>
  <si>
    <t>68 d.5.1</t>
  </si>
  <si>
    <t>69 d.5.1</t>
  </si>
  <si>
    <t>Demontaż przewodów linii niskiego napięcia o przekroju do 35-70 mm2 z demontażem izolacji - przewodu 4xAl 50 mm2.</t>
  </si>
  <si>
    <t>70 d.5.1</t>
  </si>
  <si>
    <t>Demontaż mechaniczny słupów żelbetowych pojedynczych o dł. do 10 m - słupy PP-10 (ŻN-10).</t>
  </si>
  <si>
    <t>71 d.5.1</t>
  </si>
  <si>
    <t>72 d.5.1</t>
  </si>
  <si>
    <t>73 d.5.2</t>
  </si>
  <si>
    <t>Montaż i stawianie słupów linii napowietrznej nn z żerdzi wirowanych - pojedynczy o długości do 10.5 m - słup N2-10,5/4,3 (żerdź wirowana E-10,5/4,3 z ustojem UP1+UP2).</t>
  </si>
  <si>
    <t>74 d.5.2</t>
  </si>
  <si>
    <t>Montaż poprzeczników narożnych na słupach leżących dla linii niskiego napiecia - poprzecznik narożny linii napowietrznej nn. oc. PN4</t>
  </si>
  <si>
    <t>75 d.5.2</t>
  </si>
  <si>
    <t>Montaż izolatorów stojących na słupie leżącym dla linii niskiego napięcia - izolatory szpulowe nn. S-80/2</t>
  </si>
  <si>
    <t>76 d.5.2</t>
  </si>
  <si>
    <t>Montaż przewodów o przekroju do 50 mm2 rozciąganych z udziałem podnośnika samochodowego dla linii niskiego napięcia - przewodu 4xAl-50 mm\2 z demontażu z przedłużeniem linii o 2 m.</t>
  </si>
  <si>
    <t>77 d.5.2</t>
  </si>
  <si>
    <t>Montaż z kosza podnośnika samochodowego odgromników dla linii niskiego napięcia - ogranicznik SE 30.166</t>
  </si>
  <si>
    <t>kpl.</t>
  </si>
  <si>
    <t>78 d.5.2</t>
  </si>
  <si>
    <t>79 d.5.2</t>
  </si>
  <si>
    <t>80 d.5.2</t>
  </si>
  <si>
    <t>Układanie kabli o masie do 1.0 kg/m w rowach kablowych ręcznie - kabel YAKY 4x35 mm\2 z demontażu.</t>
  </si>
  <si>
    <t>81 d.5.2</t>
  </si>
  <si>
    <t>82 d.5.2</t>
  </si>
  <si>
    <t>Układanie kabli o masie do 1.0 kg/m bezpośrednio na słupach betonowych - kabel YAKY 4x35 mm\2 z demontażu.</t>
  </si>
  <si>
    <t>83 d.5.2</t>
  </si>
  <si>
    <t>Układanie kabli o masie do 1.0 kg/m przez wciąganie do rur osłonowych mocowanych na słupach betonowych - kabel YAKY 4x35 mm\2 z demontażu w rurze osłonowej HDPE fi 50 gr. ścianki 5 mm, o sztywności SN=64 kN/m2, odpornej na promieniowanie UV, na słupie.</t>
  </si>
  <si>
    <t>84 d.5.2</t>
  </si>
  <si>
    <t>Układanie kabli energetycznych o masie do 1 kg wciąganych bezpośrednio do słupa na słupach betonowych - analogia, przedłużenie istniejacego kabla YAKY 4x35 mm\2 na słupie (odcinek 2 m)</t>
  </si>
  <si>
    <t>85 d.5.2</t>
  </si>
  <si>
    <t>Montaż w kanałach lub tunelach muf przelotowych z rur termokurczliwych na kablach wielożyłowych z Al o przekroju do 70 mm2 na nap.do 1 kV o izolacji i powłoce z tworzyw sztucznych - zestaw montażowy mufy kablowej przelotowej z rur  termokurczliwych, ze złączkami aluminiowymi do zaprasowania dla kabli 4-żył. o izolacji polimerowej i przekroju 25-50 mm2, 0,6/1 kV (przedłużenie istniejacego kabla).</t>
  </si>
  <si>
    <t>86 d.5.2</t>
  </si>
  <si>
    <t>Montaż głowic kablowych - zarobienie na sucho końca kabla Al 4-żyłowego o przekr.do 50 mm2 na nap.do 1 kV o izolacji i powłoce z tworzyw sztucznych - kabla YAKY 4x35 mm\2 na sieci.</t>
  </si>
  <si>
    <t>87 d.5.3</t>
  </si>
  <si>
    <t>Montaż uziomów poziomych lub przewodów uziemiających przy głęb. wykopu 0.6 m w gruncie kat. IV-bednarka ocynkowana 25x4 mm</t>
  </si>
  <si>
    <t>88 d.5.3</t>
  </si>
  <si>
    <t>Układanie przewodów uziemiających na słupach drewnianych - bednarka do 200mm2 - bednarka ocynkowana 25x4 mm na słupie z ogranicznikiem.</t>
  </si>
  <si>
    <t>89 d.5.3</t>
  </si>
  <si>
    <t>Mechaniczne pogrążanie uziomów pionowych prętowych w gruncie kat.III</t>
  </si>
  <si>
    <t>90 d.5.3</t>
  </si>
  <si>
    <t>91 d.5.3</t>
  </si>
  <si>
    <t>Pierwszy pomiar uziemienia ochronnego lub roboczego - ograniczników.</t>
  </si>
  <si>
    <t>Razem dział: PRZEBUDOWA SIECI  ENERGETYCZNEJ  NN. - fragment 3</t>
  </si>
  <si>
    <t xml:space="preserve">DEMONTAŻ  ISTNIEJĄCEJ  LINII  OŚWIETLENIOWEJ. </t>
  </si>
  <si>
    <t>92 d.6</t>
  </si>
  <si>
    <t>Montaż z udziałem podnośnika samochodowego przewodów izolowanych typu AsXSn lub podobnych 4 x 50 mm\2 linii napowietrznych N.N. - analogia, demontaż przewodu AsXS 4x25 mm\2 na złom, przy współcz. do R i S x0,7</t>
  </si>
  <si>
    <t>93 d.6</t>
  </si>
  <si>
    <t>Demontaż przewodów linii niskiego napięcia o przekroju do 25 mm2 z demontażem izolacji - przewodu 3xAl 16 mm2 na złom.</t>
  </si>
  <si>
    <t>94 d.6</t>
  </si>
  <si>
    <t>95 d.6</t>
  </si>
  <si>
    <t>96 d.6</t>
  </si>
  <si>
    <t>Demontaż kabli wielożyłowych o masie do 2.0 kg/m układanych w gruncie kat. III-IV - demontaż kabla oświetleniowego YAKY 4x35 mm\2.</t>
  </si>
  <si>
    <t>97 d.6</t>
  </si>
  <si>
    <t>Demontaż bezpieczników słupowych na słupach żelbetowych - przyłącze 1-fazowe, bezpiecznika BNu.</t>
  </si>
  <si>
    <t>98 d.6</t>
  </si>
  <si>
    <t>Montaż oświetlenia zewnętrznego na słupach linii niskiego napięcia - wysięgnik jednoramienny z lampą rtęciową (1 lampa) - analogia,demontaż przy współczynniku do RiS x0,7</t>
  </si>
  <si>
    <t>99 d.6</t>
  </si>
  <si>
    <t>100 d.6</t>
  </si>
  <si>
    <t>Demontaż mechaniczny słupów żelbetowych bliźniaczych o dł. do 10 m - słup BP-10 (ŻN-10).</t>
  </si>
  <si>
    <t>101 d.6</t>
  </si>
  <si>
    <t>Demontaż mechaniczny słupów żelbetowych rozkracznych o dł. do 10 m - słupów RK-10 (ŻN-10).</t>
  </si>
  <si>
    <t>102 d.6</t>
  </si>
  <si>
    <t>103 d.6</t>
  </si>
  <si>
    <t xml:space="preserve">Razem dział: DEMONTAŻ  ISTNIEJĄCEJ  LINII  OŚWIETLENIOWEJ. </t>
  </si>
  <si>
    <t>Cena jednostkowa</t>
  </si>
  <si>
    <t>j.m</t>
  </si>
  <si>
    <t>ST - energetyczna</t>
  </si>
  <si>
    <t>………………………………………………
              miejscowość i data</t>
  </si>
  <si>
    <t>RAZEM ROBOTY ENERGETYCZNE (NETTO)</t>
  </si>
  <si>
    <t>CPV 45000000-7 Roboty budowlane</t>
  </si>
  <si>
    <t>CPV 45300000-0 Budowlane prace instalacyjne</t>
  </si>
  <si>
    <t>CPV 45200000-9 Roboty budowlane w zakresie inżynierii lądowej</t>
  </si>
  <si>
    <t>CPV 45310000-3 Roboty instalacyjne elektryczne</t>
  </si>
  <si>
    <t>CPV 45315600 - 4 Instalacje niskiego napięcia</t>
  </si>
  <si>
    <t>CPV 45315300 - 1 Instalacje energetyczne zasilające</t>
  </si>
  <si>
    <t>CPV 45316110 - 9 Instalowanie urządzeń oświetlenia drogowego</t>
  </si>
  <si>
    <t>CPV 45315500 - 3 Prace dotyczące wykonywania instalacji średniego napięcia</t>
  </si>
  <si>
    <t>CPV 45230000-8 Roboty budowlane w zakresie budowy linii elektroenergetycznych</t>
  </si>
  <si>
    <t>CPV 45232210 - 7 Roboty budowlane w zakresie budowy linii napowietrznych</t>
  </si>
  <si>
    <t>Podbudowa z tłucznia kamiennego frakcji 0/63 mm o grubości po zagęszczeniu 25 cm (cenę materiału uwzględnić należy w poz.14.5</t>
  </si>
  <si>
    <t>ryczałt</t>
  </si>
  <si>
    <t>Kanały z rur PVC łączonych na wcisk o średnicy zewnętrznej 500 mm, rury lite z wydłużonym kileichem</t>
  </si>
  <si>
    <t>Oznakowanie trasy kanałów ułożonych w ziemi taśmą z tworzywa sztucznego</t>
  </si>
  <si>
    <t>Zasypywanie wykopów gruntem z odkładu wraz z warstwowym zagęszczeniem</t>
  </si>
  <si>
    <t>Roboty ziemne - wykonanie koryta z odwozem gruntu na odległość 5 km i kosztami jego utylizacji</t>
  </si>
  <si>
    <t>Tablice znaków drogowych, znaki pokryte materiałem odblaskowym II generacji</t>
  </si>
  <si>
    <t>Profilowanie i zagęszczenie podłoża pod warstwy konstrukcyjne jezdni w gruncie kat. I-IV</t>
  </si>
  <si>
    <t>Krotność</t>
  </si>
  <si>
    <t/>
  </si>
  <si>
    <t>1</t>
  </si>
  <si>
    <t>D-01.03.03</t>
  </si>
  <si>
    <t>ORANGE - PRZEBUDOWA SIECI NAPOWIETRZNEJ</t>
  </si>
  <si>
    <t>Wytyczenie trasy linii, teren przejrzysty - liczba słupów 16</t>
  </si>
  <si>
    <t>Montaż i ustawienie słupów pojedynczych drewnianych z dwiema belkami ustojowymi na terenie płaskim, długość słupa - 7·m, kategoria gruntu IV</t>
  </si>
  <si>
    <t>Montaż poprzeczników 1x2 na słupach pojedynczych leżących</t>
  </si>
  <si>
    <t>1.4</t>
  </si>
  <si>
    <t>Zawieszanie kabli nadziemnych na podbudowie słupowej, podnoszenie z ziemi, kabel ósemkowy o średnicy zewnętrznej do 15 mm</t>
  </si>
  <si>
    <t>1.5</t>
  </si>
  <si>
    <t>Montaż złączy kabli wypełnionych samonośnych z zastosowaniem pojedynczych łączników żył i termokurczliwych osłon wzmocnionych, złącze przelotowe na kablu 10-parowym</t>
  </si>
  <si>
    <t>1.6</t>
  </si>
  <si>
    <t>Pomiary końcowe prądem stałym, kabel o liczbie par·10</t>
  </si>
  <si>
    <t>2</t>
  </si>
  <si>
    <t>D-01.03.04</t>
  </si>
  <si>
    <t>NETIA - PRZEBUDOWA KANALIZACJI KABLOWEJ</t>
  </si>
  <si>
    <t>Pomiary reflektometryczne linii światłowodowych, pomiary montażowe z kabla, mierzony 1 światłowód - pomiary wstepne</t>
  </si>
  <si>
    <t>Pomiary reflektometryczne linii światłowodowych, pomiary montażowe z kabla, dodatek za każdy następny zmierzony światłowód - pomiary wstepne</t>
  </si>
  <si>
    <t>Pomiary tłumienności optycznej linii światłowodowych metodą transmisyjną, pomiar indywidualny, mierzony 1 światłowód - pomiary wstepne</t>
  </si>
  <si>
    <t>Pomiary tłumienności optycznej linii światłowodowych metodą transmisyjną, pomiar indywidualny, dodatek za każdy następny zmierzony światłowód - pomiary wstepne</t>
  </si>
  <si>
    <t>Pomiary końcowe prądem stałym, kabel o liczbie par·20 - pomiary wstępne</t>
  </si>
  <si>
    <t>Wykopy ręczne wraz z zasypaniem podkopów ziemnych nieumocnionych, grunt kategorii IV, podkop długości do 3·m - wykopy lokalizacyjne</t>
  </si>
  <si>
    <t>Budowa studni kablowych rozdzielczych SKR z bloczków betonowych, typ SKR-1, grunt kategorii IV - analogia</t>
  </si>
  <si>
    <t>Cięcie rur piłką ramową ręcznie, do Fi_zew. 60,0·mm, część odcinana ponad 250·mm</t>
  </si>
  <si>
    <t>Mechaniczna rozbiórka studni kablowych przy przebudowie, studnia SKR-1, studnia prefabrykowana</t>
  </si>
  <si>
    <t>Budowa kanalizacji kablowej z rur PCW w gruncie kategorii IV, warstwy X rury/warstwa = 1x2, suma otworów: 2</t>
  </si>
  <si>
    <t>Cięcie rur na pile tarczowej, do Fi_zew.110·mm, cięte odcinki długości do 3,0·mm</t>
  </si>
  <si>
    <t>Zabezpieczenie rurociągów drenarskich poprzez obsypywanie ściółką, żwirem i żużlem lub owijanie włókniną, Fi·12,5·cm, styki rurek obwijane włókniną - analogia</t>
  </si>
  <si>
    <t>2.13</t>
  </si>
  <si>
    <t>Ułożenie rur osłonowych PVC do Fi·140·mm</t>
  </si>
  <si>
    <t>2.14</t>
  </si>
  <si>
    <t>Pomiary reflektometryczne linii światłowodowych, pomiary montażowe z przełącznicy, mierzony 1 światłowód</t>
  </si>
  <si>
    <t>2.15</t>
  </si>
  <si>
    <t>Pomiary reflektometryczne linii światłowodowych, pomiary montażowe z przełącznicy, dodatek za każdy następny zmierzony światłowód</t>
  </si>
  <si>
    <t>2.16</t>
  </si>
  <si>
    <t>Pomiary tłumienności optycznej linii światłowodowych metodą transmisyjną, pomiar indywidualny, mierzony 1 światłowód</t>
  </si>
  <si>
    <t>2.17</t>
  </si>
  <si>
    <t>Pomiary tłumienności optycznej linii światłowodowych metodą transmisyjną, pomiar indywidualny, dodatek za każdy następny zmierzony światłowód</t>
  </si>
  <si>
    <t>2.18</t>
  </si>
  <si>
    <t>Pomiary końcowe prądem stałym, kabel o liczbie par·20</t>
  </si>
  <si>
    <t>3</t>
  </si>
  <si>
    <t>DEMONTAŻ</t>
  </si>
  <si>
    <t>Zawieszanie kabli nadziemnych na podbudowie słupowej, podnoszenie z ziemi, kabel ósemkowy o średnicy zewnętrznej do 15 mm - demontaż</t>
  </si>
  <si>
    <t>Montaż i ustawienie słupów pojedynczych drewnianych z jedną belką ustojową, w terenie płaskim, długość słupa - 6·m, kategoria gruntu IV - demontaż</t>
  </si>
  <si>
    <t>Montaż poprzeczników 1x2 na słupach pojedynczych leżących - demontaż</t>
  </si>
  <si>
    <t>Nawierzchnia z kostki brukowej betonowej integracyjnej grubości 8 cm na podsypce cementowo-piaskowej (kostka integracyjna Behaton w kolorze czerwonym)</t>
  </si>
  <si>
    <t>Geokompozyt do wzmaciania podłoża gruntowego o wytrzymałości wzdłuż i w poprzek włókiem min 50 kN/m</t>
  </si>
  <si>
    <t>Podbudowa z tłucznia kamiennego frakcji 0/31,5 mm grubości 32 cm po zagęszczeniu (mieszanka niezwiązana z kruszywem C50/30)</t>
  </si>
  <si>
    <t>Ściek przykrawężnikowy z dwóch rzędów kostki betonowej grubości 8 cm typu Holland w kolorze szarym na podsypce cementowo-piaskowej wraz z ławą z mieszanki betonowej C12/15</t>
  </si>
  <si>
    <t>Obrzeża betonowe o wymiarach 30x8 cm ustawione na ławie z oporem z mieszanki betonowej klasy C12/15</t>
  </si>
  <si>
    <t>Krawężniki betonowe najazdowe o wymiarach 20x22 cm ustawione na ławie z oporem z mieszanki betonowej klasy C12/15</t>
  </si>
  <si>
    <t>Krawężniki betonowe wystające o wymiarach 20x30 cm ustawione na ławie z oporem z mieszanki betonowej klasy C12/15</t>
  </si>
  <si>
    <t>Przykanaliki z rur PVC łączonych na wcisk o średnicy zewnętrznej 200 mm, rury lite z wydłużonym kileichem</t>
  </si>
  <si>
    <t>Kanały z rur PVC łączonych na wcisk o średnicy zewnętrznej 315 mm, rury lite z wydłużonym kileichem</t>
  </si>
  <si>
    <t>Kanały z rur PVC łączonych na wcisk o średnicy zewnętrznej 400 mm, rury lite z wydłużonym kileichem</t>
  </si>
  <si>
    <t>Wykopy pod kanalizację na odkład wraz z umocnieniem ścian wykopu</t>
  </si>
  <si>
    <t>Ścinanie drzew wraz z karczowaniem pni - drzewa o średnicy powyżej 75 cm
{wg zestawienia wycinki drzew} 3</t>
  </si>
  <si>
    <t>Wywożenie karpiny na odległość 5 km. Pozyskany materiał drzewny Wykonawca zagospodaruje we własnym zakresie.</t>
  </si>
  <si>
    <t>D-02.00.00</t>
  </si>
  <si>
    <t>D-04.04.04</t>
  </si>
  <si>
    <t>D-05.03.23a</t>
  </si>
  <si>
    <t>D-01.02.04</t>
  </si>
  <si>
    <t>Załadunek i odwóz gruzu z rozbiórek na odległość 5 km wraz z kosztami składowania</t>
  </si>
  <si>
    <t>Rozbiórka mostu w km 0+845 wraz z odwozem i kosztami składowania materiałów z rozbiórki
1</t>
  </si>
  <si>
    <t>Zasypanie wykopów gruntem z odkładu - nadmiar gruntu wbudować w groble</t>
  </si>
  <si>
    <t>Zasypanie wykopów gruntem z odkładu wraz z warstwowym zagęszczeniem</t>
  </si>
  <si>
    <t>Warstwa betonu podkładowego grubości 10 cm, mieszanka betonowa klasy C12/15
17.0*8.60*0.10</t>
  </si>
  <si>
    <t>4.4.4.1</t>
  </si>
  <si>
    <t>Prefabrykaty betonowe ściekowe 60x50x15 cm na podsypce cementowo-piaskowej</t>
  </si>
  <si>
    <t>M-15.04.02</t>
  </si>
  <si>
    <t>D-05.03.05a</t>
  </si>
  <si>
    <t>D-03.01.01</t>
  </si>
  <si>
    <t>Przygotowanie powierzchni chodników pod położenie nawierzchni z żywic - wyrównanie zaprawą cementową nierówności</t>
  </si>
  <si>
    <t>Umocnienie skarp i dna cieku wodnego narzutem kamiennym na warstwie betonu</t>
  </si>
  <si>
    <t>Rury ochronne (osłonowe) dwudzielne typu Arot o średnicy nominalnej 160 mm</t>
  </si>
  <si>
    <t>Rury ochronne stalowe dwudzielne średnicy 200 mm np. rury systemowe Integra. Na rurze przewodowej zabudować płozy centrujace, końcówki rur uszczelnić.</t>
  </si>
  <si>
    <t>Ręczne wykopy ze złożeniem gruntu na odkład - kabel energetyczny wzdłuż ogrodzenia WZC
{kabel energetyczny} (130*0.80*1.10)</t>
  </si>
  <si>
    <t>D-M.00.00.00</t>
  </si>
  <si>
    <t>D-01.03.02</t>
  </si>
  <si>
    <t>D-01.03.06</t>
  </si>
  <si>
    <t>D-02.03.01c</t>
  </si>
  <si>
    <t>RAZEM ROBOTY DROGOWE (NETTO)</t>
  </si>
  <si>
    <t xml:space="preserve">Oświetlenie ulicy i przebudowa sieci energetycznej średniego i niskiego napięcia - rozbudowa drogi powiatowej 2602S - ul. Góreckiej w Skoczowie na odcinku ok. 1,2 km z rozbiórką mostu nad Bajerką i budowa nowego obiektu inżynierskiego. </t>
  </si>
  <si>
    <t xml:space="preserve">.................................................................
podpis i pieczęć osoby / osób  uprawnionej(ych)                                                                                                                                                                                                                                           do reprezentowania Wykonawcy
                                   </t>
  </si>
  <si>
    <t>Wywożenie gałęzi na odległość 5 km. Pozyskany materiał drzewny Wykonawca zagospodaruje we własnym zakresie.</t>
  </si>
  <si>
    <t>Wywożenie dłużyc na odległość 5 km. Pozyskany materiał drzewny Wykonawca zagospodaruje we własnym zakresie.</t>
  </si>
  <si>
    <t>Rozebranie nawierzchni z kostki kamiennej o wysokości 18 cm. Rozebraną kostkę Wykonawca dostarczy w miejsce wskazane przez Zamawiającego (odległość odwozu do 30 km)
poz.3.2*50%</t>
  </si>
  <si>
    <t xml:space="preserve">m3
</t>
  </si>
  <si>
    <t xml:space="preserve">m2
</t>
  </si>
  <si>
    <t>Oznaczenie przedmiotu zamówienia wg CPV:</t>
  </si>
  <si>
    <t xml:space="preserve">324121100-5 Sieć telekomunikacyjna </t>
  </si>
  <si>
    <t xml:space="preserve">32521000-1 Kable telekomunikacyjne </t>
  </si>
  <si>
    <t>BRANŻA TELETECHNICZNA</t>
  </si>
  <si>
    <t>BRANŻA ENERGETYCZNA</t>
  </si>
  <si>
    <t>RAZEM ROBOTY TELETECHNICZNE (NETTO)</t>
  </si>
  <si>
    <t xml:space="preserve">                             ..................................................................
                                  podpis i pieczęć osoby / osób  uprawnionej(ych)   do reprezentowania Wykonawcy
                                   </t>
  </si>
  <si>
    <t xml:space="preserve">UWAGA!
Wartość jednostkowa (kolumna nr 9) winna zawierać wszystkie koszty niezbędne dla wykonania poszczególnych pozycji przedmiarowych (kolumna nr 5) 
Wartość netto należy wyliczyć jako iloczyn ilości i wartości jednostkowej (kolumna nr 9 =kolumna nr 6 X kolumna nr 7 x kolumna nr 8).
</t>
  </si>
  <si>
    <t xml:space="preserve">UWAGA!
Wartość jednostkowa (kolumna nr 9) winna zawierać wszystkie koszty niezbędne dla wykonania poszczególnych pozycji przedmiarowych (kolumna nr 4) 
Wartość netto należy wyliczyć jako iloczyn ilości i wartości jednostkowej (kolumna nr 8= kolumna nr 6 x kolumna nr 7).
</t>
  </si>
  <si>
    <t xml:space="preserve">UWAGA!
Wartość jednostkowa (kolumna nr 9) winna zawierać wszystkie koszty niezbędne dla wykonania poszczególnych pozycji przedmiarowych (kolumna nr 4) 
Wartość netto należy wyliczyć jako iloczyn ilości i wartości jednostkowej (kolumna nr 8 = kolumna nr 6 x kolumna nr 7).
</t>
  </si>
  <si>
    <t>L.p.</t>
  </si>
  <si>
    <t xml:space="preserve">  Z A K R E S   R Z E C Z O W Y -                                                             G Ł  Ó W N E   K A T E G O R I E</t>
  </si>
  <si>
    <t>W A R T O Ś Ć                       N E T T O
[ZŁ]</t>
  </si>
  <si>
    <t>PODATEK  VAT 23 %</t>
  </si>
  <si>
    <t>KOSZTORYS OFERTOWY RAZEM BRUTTO:</t>
  </si>
  <si>
    <t>……………………………………………………………………………………………………………………………………………………  słownie złotych</t>
  </si>
  <si>
    <t xml:space="preserve">                                                                                                                                                                 . ..................................................................
                                                                                                           podpis i pieczęć osoby / osób uprawnionej(ych)  
                                                                                                                                           do reprezentowania Wykonawcy
                                   </t>
  </si>
  <si>
    <t xml:space="preserve">                                                                                                                                             ...................................................................
                          podpis i pieczęć osoby / osó  uprawnionej(ych)  do reprezentowania Wykonawcy
                                   </t>
  </si>
  <si>
    <t>Zamawiający:
      POWIAT CIESZYŃSKI REPREZENTOWANY PRZEZ ZARZĄD POWIATU CIESZYŃSKIEGO UL. BOBRECKA 29, 43-400 CIESZYN</t>
  </si>
  <si>
    <t>Nazwa zadania:</t>
  </si>
  <si>
    <t xml:space="preserve">TABELA ELEMENTÓW SCALONYCH </t>
  </si>
  <si>
    <t>K O S Z T O R Y S    OFERTOWY I</t>
  </si>
  <si>
    <t>K O S Z T O R Y S    OFERTOWY II</t>
  </si>
  <si>
    <t>K O S Z T O R Y S    OFERTOWY III</t>
  </si>
  <si>
    <t>ROBOTY DROGOWE</t>
  </si>
  <si>
    <t>ROBOTY ENERGETYCZNE</t>
  </si>
  <si>
    <t>ROBOTY TELETECHNICZNE</t>
  </si>
  <si>
    <t>I. (poz.1 - poz.256)</t>
  </si>
  <si>
    <t>II (poz.1 - poz.103)</t>
  </si>
  <si>
    <t>III  (poz.1 - poz.27)</t>
  </si>
  <si>
    <t>KOSZTORYS OFERTOWY RAZEM (części I+II+III) netto:</t>
  </si>
  <si>
    <t>"Rozbudowa drogi powiatowej 2602S-ul. Góreckiej w Skoczowie na odcinku ok. 1,2km 
(od przejazdu kolejowego do drogi ekspresowej S52) 
z rozbiórką mostu nad Bajerką i budową nowego obiektu inżynierskiego"</t>
  </si>
  <si>
    <t>ha</t>
  </si>
  <si>
    <t>Oznakowanie miejsca robót - wprowadzenie czasowej organizacji ruchu wraz z wykonaniem tymczasowych ciągów pieszych wzdłuż prowadzonych robót (wykonanie, wdrożenie, utrzymanie, likwidacja TOR, opracowanie i zatwierdzenie dodatkowego projektu TOR na czas ułozenia warstwy ścieralnej wraz z kosztami wykonnaia, wzdrożenia, utrzymania i lkwidacji wg tego projektu).</t>
  </si>
  <si>
    <t>Wytyczenie sytuacyjne i wysokościowe inwestycji w terenie - ob- sługa geodezyjna</t>
  </si>
  <si>
    <t>Podsypka cementowo-piaskowa grubości warstwy 5 cm po za- gęszczeniu</t>
  </si>
  <si>
    <t>Nawierzchnie z płyt żelbetowych pełnych o wymiarach 300x150x15 cm</t>
  </si>
  <si>
    <t>Rozebranie nawierzchni z płyt żelbetowych wraz z odwozem do siedziby Wykonawcy</t>
  </si>
  <si>
    <t>Zabezpieczenie infrastruktury podziemnej przy budowie drogi tym- czasowej</t>
  </si>
  <si>
    <t>Frezowanie nawierzchni bitumicznej na głębokość do 12 cm. Na odkładzie czasowym pozostawić niezbędną ilość destruktu po- trzebną do wykonania poboczy - około 130,0 m3,  pozostałą część Wykonawca zdostarczy w miejsce wskazane przez Inwes- tora na odległośc do 30km</t>
  </si>
  <si>
    <t>Rozebranie ścianek czołowych betonowych przepustów pod zjazdami</t>
  </si>
  <si>
    <t>Kanał tymczasowy z rur betonowych średnicy 1000 mm np. rury " WIPRO" łączone na uszczelkę gumową</t>
  </si>
  <si>
    <t>Wykonanie grobli gruntowych - grunt z robót ziemnych</t>
  </si>
  <si>
    <t>Demontaż tymczasowego kanału z rur betonowych fi 1000 mm</t>
  </si>
  <si>
    <t>Likwidacja grobli</t>
  </si>
  <si>
    <t>Zabicie grodzic stalowych z późniejszym ich wyjęciem (głębokość wbicia 7,0 m, kategoria gruntu I-III)</t>
  </si>
  <si>
    <t>Zabicie grodzic stalowych - grodzice do pozostawienia (głębokość wbicia 7,0 m, kategoria gruntu I-III)</t>
  </si>
  <si>
    <t>Załadunek i odwóz nadmiaru gruntu na odległość 5 km wraz z opłatą składowiskową</t>
  </si>
  <si>
    <t>m2</t>
  </si>
  <si>
    <t>elem.</t>
  </si>
  <si>
    <t>razem</t>
  </si>
  <si>
    <t>PODATEK VAT 23%</t>
  </si>
  <si>
    <t>RAZEM ROBOTY DROGOWE (BRUTTO)</t>
  </si>
  <si>
    <t>45232130-2    Roboty budowlane w zakresie rurociągów do odprowadzania wody burzowej 
45320000-6    Roboty izolacyjne</t>
  </si>
  <si>
    <t>45233000-9    Roboty w zakresie konstruowania, fundamentowania oraz wykonywania nawierzchni autostrad, dróg                                                                            
45233221-4    Malowanie nawierzchni</t>
  </si>
  <si>
    <t>45232300-5    Roboty budowlane i pomocnicze w zakresie linii telefonicznych i ciągów komunikacyjnych                                                                                             
45231220-3    Roboty budowlane w zakresie gazociągów</t>
  </si>
  <si>
    <t>45233200-1    Roboty w zakresie różnych nawierzchni                                                                                                                                                                                     
45233280-5    Wznoszenie barier drogowych                                                                                                                                                                                              
45233144-0    Roboty budowlane w zakresie objazdów</t>
  </si>
  <si>
    <t>45111200-0    Roboty w zakresie przygotowania terenu pod budowę i roboty ziemne                                                                                                                    
45223500-1    Konstrukcje z betonu zbrojonego</t>
  </si>
  <si>
    <t>45246000-3    Roboty w zakresie regulacji rzek i kontroli przeciwpowodziowej                                                                                                                                     
45243600-8    Roboty budowlane w zakresie ścianek szczelnych</t>
  </si>
  <si>
    <t>45113000-2    Roboty na placu budowy 
45100000-8    Przygotowanie terenu pod budowę</t>
  </si>
  <si>
    <t>POMIARY</t>
  </si>
  <si>
    <t>RAZEM ROBOTY ENERGETYCZNE (BRUTTO)</t>
  </si>
  <si>
    <t>RAZEM ROBOTY TELETECHNICZNE (BRUTTO)</t>
  </si>
  <si>
    <t xml:space="preserve">Przebudowa sieci teletechnicznej - rozbudowa drogi powiatowej 2602S 
- ul. Góreckiej w Skoczowie na odcinku ok. 1,2 km z rozbiórką mostu nad Bajerką 
i budowa nowego obiektu inżynierskiego. </t>
  </si>
  <si>
    <t>"Rozbudowa drogi powiatowej 2602S-ul. Góreckiej w Skoczowie na odcinku ok. 1,2km 
( od przejazdu kolejowego do drogi ekspresowej S52) z rozbiórką mostu nad Bajerką 
i budową nowego obiektu inżynierskiego"</t>
  </si>
  <si>
    <t>mb</t>
  </si>
  <si>
    <t>szt..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</si>
</sst>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0;###0"/>
    <numFmt numFmtId="165" formatCode="#,##0;#,##0"/>
    <numFmt numFmtId="166" formatCode="yy\.m\.d;@"/>
    <numFmt numFmtId="167" formatCode="yy\.mm\.d;@"/>
    <numFmt numFmtId="168" formatCode="yy\.mm\.dd;@"/>
    <numFmt numFmtId="169" formatCode="#,##0.00\ &quot;zł&quot;"/>
    <numFmt numFmtId="170" formatCode="#,##0.00;#,##0.00"/>
    <numFmt numFmtId="171" formatCode="_-* #,##0_-;\-* #,##0_-;_-* &quot;-&quot;??_-;_-@_-"/>
  </numFmts>
  <fonts count="34" x14ac:knownFonts="1">
    <font>
      <sz val="10"/>
      <color rgb="FF000000"/>
      <name val="Times New Roman"/>
      <charset val="204"/>
    </font>
    <font>
      <sz val="8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charset val="204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i/>
      <sz val="10"/>
      <name val="Arial CE"/>
      <family val="2"/>
      <charset val="238"/>
    </font>
    <font>
      <b/>
      <sz val="7"/>
      <color rgb="FF000000"/>
      <name val="Arial"/>
      <family val="2"/>
    </font>
    <font>
      <b/>
      <sz val="7"/>
      <color rgb="FF000000"/>
      <name val="Times New Roman"/>
      <family val="1"/>
      <charset val="238"/>
    </font>
    <font>
      <b/>
      <sz val="7"/>
      <name val="Arial"/>
      <family val="2"/>
      <charset val="238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b/>
      <sz val="6"/>
      <color rgb="FF000000"/>
      <name val="Arial"/>
      <family val="2"/>
    </font>
    <font>
      <b/>
      <sz val="6"/>
      <color rgb="FF000000"/>
      <name val="Times New Roman"/>
      <family val="1"/>
      <charset val="238"/>
    </font>
    <font>
      <b/>
      <sz val="6"/>
      <name val="Arial"/>
      <family val="2"/>
      <charset val="238"/>
    </font>
    <font>
      <b/>
      <sz val="6"/>
      <color indexed="8"/>
      <name val="Arial"/>
      <family val="2"/>
      <charset val="238"/>
    </font>
    <font>
      <sz val="6"/>
      <color rgb="FF000000"/>
      <name val="Arial"/>
      <family val="2"/>
    </font>
    <font>
      <sz val="6"/>
      <color indexed="8"/>
      <name val="Tahoma"/>
      <family val="2"/>
      <charset val="238"/>
    </font>
    <font>
      <sz val="6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9FBD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6" fillId="0" borderId="0"/>
  </cellStyleXfs>
  <cellXfs count="235">
    <xf numFmtId="0" fontId="0" fillId="0" borderId="0" xfId="0" applyFill="1" applyBorder="1" applyAlignment="1">
      <alignment horizontal="left" vertical="top"/>
    </xf>
    <xf numFmtId="43" fontId="0" fillId="0" borderId="0" xfId="1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169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7" borderId="11" xfId="0" applyFont="1" applyFill="1" applyBorder="1" applyAlignment="1"/>
    <xf numFmtId="0" fontId="9" fillId="7" borderId="2" xfId="0" applyFont="1" applyFill="1" applyBorder="1" applyAlignment="1"/>
    <xf numFmtId="0" fontId="9" fillId="7" borderId="10" xfId="0" applyFont="1" applyFill="1" applyBorder="1" applyAlignment="1"/>
    <xf numFmtId="0" fontId="9" fillId="7" borderId="1" xfId="0" applyFont="1" applyFill="1" applyBorder="1" applyAlignment="1"/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7" xfId="0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169" fontId="12" fillId="0" borderId="4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43" fontId="12" fillId="0" borderId="0" xfId="1" applyNumberFormat="1" applyFont="1" applyFill="1" applyBorder="1" applyAlignment="1" applyProtection="1">
      <alignment horizontal="right" vertical="top"/>
      <protection locked="0"/>
    </xf>
    <xf numFmtId="43" fontId="12" fillId="0" borderId="0" xfId="1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horizontal="right" vertical="top"/>
    </xf>
    <xf numFmtId="43" fontId="12" fillId="0" borderId="0" xfId="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right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9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" applyNumberFormat="1" applyFont="1" applyFill="1" applyBorder="1" applyAlignment="1" applyProtection="1">
      <alignment horizontal="center" vertical="center"/>
      <protection locked="0"/>
    </xf>
    <xf numFmtId="169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top"/>
    </xf>
    <xf numFmtId="0" fontId="25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5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169" fontId="25" fillId="0" borderId="4" xfId="0" applyNumberFormat="1" applyFont="1" applyFill="1" applyBorder="1" applyAlignment="1">
      <alignment horizontal="right" vertical="center"/>
    </xf>
    <xf numFmtId="169" fontId="25" fillId="4" borderId="4" xfId="0" applyNumberFormat="1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center" vertical="center"/>
    </xf>
    <xf numFmtId="169" fontId="25" fillId="4" borderId="4" xfId="0" applyNumberFormat="1" applyFont="1" applyFill="1" applyBorder="1" applyAlignment="1">
      <alignment horizontal="center" vertical="center"/>
    </xf>
    <xf numFmtId="169" fontId="14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30" fillId="4" borderId="1" xfId="2" applyFont="1" applyFill="1" applyBorder="1" applyAlignment="1">
      <alignment vertical="center" wrapText="1"/>
    </xf>
    <xf numFmtId="0" fontId="32" fillId="0" borderId="1" xfId="2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30" fillId="4" borderId="1" xfId="2" applyNumberFormat="1" applyFont="1" applyFill="1" applyBorder="1" applyAlignment="1">
      <alignment horizontal="center" vertical="center" wrapText="1"/>
    </xf>
    <xf numFmtId="49" fontId="32" fillId="0" borderId="1" xfId="2" applyNumberFormat="1" applyFont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30" fillId="4" borderId="1" xfId="2" applyFont="1" applyFill="1" applyBorder="1" applyAlignment="1">
      <alignment horizontal="right" vertical="center" wrapText="1"/>
    </xf>
    <xf numFmtId="0" fontId="32" fillId="0" borderId="1" xfId="2" applyFont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right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30" fillId="4" borderId="4" xfId="2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 wrapText="1"/>
    </xf>
    <xf numFmtId="169" fontId="33" fillId="0" borderId="4" xfId="0" applyNumberFormat="1" applyFont="1" applyFill="1" applyBorder="1" applyAlignment="1">
      <alignment horizontal="right" vertical="center"/>
    </xf>
    <xf numFmtId="0" fontId="33" fillId="4" borderId="10" xfId="0" applyFont="1" applyFill="1" applyBorder="1" applyAlignment="1">
      <alignment horizontal="center" vertical="center" wrapText="1"/>
    </xf>
    <xf numFmtId="169" fontId="33" fillId="4" borderId="4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169" fontId="9" fillId="0" borderId="4" xfId="0" applyNumberFormat="1" applyFont="1" applyFill="1" applyBorder="1" applyAlignment="1">
      <alignment horizontal="right" vertical="center"/>
    </xf>
    <xf numFmtId="169" fontId="9" fillId="0" borderId="6" xfId="0" applyNumberFormat="1" applyFont="1" applyFill="1" applyBorder="1" applyAlignment="1">
      <alignment horizontal="right" vertical="center"/>
    </xf>
    <xf numFmtId="0" fontId="25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32" fillId="7" borderId="1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69" fontId="10" fillId="7" borderId="5" xfId="0" applyNumberFormat="1" applyFont="1" applyFill="1" applyBorder="1" applyAlignment="1">
      <alignment horizontal="center"/>
    </xf>
    <xf numFmtId="169" fontId="10" fillId="7" borderId="6" xfId="0" applyNumberFormat="1" applyFont="1" applyFill="1" applyBorder="1" applyAlignment="1">
      <alignment horizontal="center"/>
    </xf>
    <xf numFmtId="169" fontId="10" fillId="7" borderId="2" xfId="0" applyNumberFormat="1" applyFont="1" applyFill="1" applyBorder="1" applyAlignment="1">
      <alignment horizontal="center"/>
    </xf>
    <xf numFmtId="169" fontId="10" fillId="7" borderId="3" xfId="0" applyNumberFormat="1" applyFont="1" applyFill="1" applyBorder="1" applyAlignment="1">
      <alignment horizontal="center"/>
    </xf>
    <xf numFmtId="169" fontId="10" fillId="7" borderId="1" xfId="0" applyNumberFormat="1" applyFont="1" applyFill="1" applyBorder="1" applyAlignment="1">
      <alignment horizontal="center"/>
    </xf>
    <xf numFmtId="169" fontId="10" fillId="7" borderId="4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8" fillId="0" borderId="1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wrapText="1"/>
      <protection locked="0"/>
    </xf>
    <xf numFmtId="0" fontId="11" fillId="0" borderId="4" xfId="0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right" vertical="center"/>
    </xf>
    <xf numFmtId="0" fontId="25" fillId="4" borderId="1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colors>
    <mruColors>
      <color rgb="FFF9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view="pageBreakPreview" zoomScaleNormal="100" zoomScaleSheetLayoutView="100" workbookViewId="0">
      <selection activeCell="K6" sqref="K6"/>
    </sheetView>
  </sheetViews>
  <sheetFormatPr defaultRowHeight="13.2" x14ac:dyDescent="0.25"/>
  <cols>
    <col min="1" max="1" width="21" customWidth="1"/>
    <col min="2" max="2" width="53.44140625" customWidth="1"/>
    <col min="4" max="4" width="10.33203125" customWidth="1"/>
  </cols>
  <sheetData>
    <row r="1" spans="1:4" ht="53.25" customHeight="1" x14ac:dyDescent="0.25">
      <c r="A1" s="130" t="s">
        <v>1123</v>
      </c>
      <c r="B1" s="130"/>
      <c r="C1" s="130"/>
      <c r="D1" s="130"/>
    </row>
    <row r="2" spans="1:4" ht="77.25" customHeight="1" x14ac:dyDescent="0.25">
      <c r="A2" s="129" t="s">
        <v>1124</v>
      </c>
      <c r="B2" s="129"/>
      <c r="C2" s="129"/>
      <c r="D2" s="129"/>
    </row>
    <row r="3" spans="1:4" ht="42" customHeight="1" x14ac:dyDescent="0.25">
      <c r="A3" s="130" t="s">
        <v>1169</v>
      </c>
      <c r="B3" s="130"/>
      <c r="C3" s="130"/>
      <c r="D3" s="130"/>
    </row>
    <row r="4" spans="1:4" ht="17.399999999999999" x14ac:dyDescent="0.25">
      <c r="A4" s="6"/>
      <c r="B4" s="6"/>
      <c r="C4" s="6"/>
      <c r="D4" s="32"/>
    </row>
    <row r="5" spans="1:4" x14ac:dyDescent="0.25">
      <c r="A5" s="33"/>
      <c r="B5" s="6"/>
      <c r="C5" s="6"/>
      <c r="D5" s="6"/>
    </row>
    <row r="6" spans="1:4" ht="13.8" thickBot="1" x14ac:dyDescent="0.3">
      <c r="A6" s="130" t="s">
        <v>1125</v>
      </c>
      <c r="B6" s="130"/>
      <c r="C6" s="130"/>
      <c r="D6" s="130"/>
    </row>
    <row r="7" spans="1:4" ht="41.25" customHeight="1" x14ac:dyDescent="0.25">
      <c r="A7" s="23" t="s">
        <v>1115</v>
      </c>
      <c r="B7" s="24" t="s">
        <v>1116</v>
      </c>
      <c r="C7" s="140" t="s">
        <v>1117</v>
      </c>
      <c r="D7" s="141"/>
    </row>
    <row r="8" spans="1:4" ht="13.8" thickBot="1" x14ac:dyDescent="0.3">
      <c r="A8" s="25">
        <v>1</v>
      </c>
      <c r="B8" s="26">
        <v>2</v>
      </c>
      <c r="C8" s="142">
        <v>3</v>
      </c>
      <c r="D8" s="143"/>
    </row>
    <row r="9" spans="1:4" x14ac:dyDescent="0.2">
      <c r="A9" s="27" t="s">
        <v>1132</v>
      </c>
      <c r="B9" s="28" t="s">
        <v>1129</v>
      </c>
      <c r="C9" s="136">
        <v>0</v>
      </c>
      <c r="D9" s="137"/>
    </row>
    <row r="10" spans="1:4" x14ac:dyDescent="0.2">
      <c r="A10" s="29" t="s">
        <v>1133</v>
      </c>
      <c r="B10" s="30" t="s">
        <v>1130</v>
      </c>
      <c r="C10" s="138">
        <v>0</v>
      </c>
      <c r="D10" s="139"/>
    </row>
    <row r="11" spans="1:4" ht="13.8" thickBot="1" x14ac:dyDescent="0.25">
      <c r="A11" s="29" t="s">
        <v>1134</v>
      </c>
      <c r="B11" s="30" t="s">
        <v>1131</v>
      </c>
      <c r="C11" s="138">
        <v>0</v>
      </c>
      <c r="D11" s="139"/>
    </row>
    <row r="12" spans="1:4" x14ac:dyDescent="0.2">
      <c r="A12" s="145" t="s">
        <v>1135</v>
      </c>
      <c r="B12" s="146"/>
      <c r="C12" s="136">
        <f>SUM(C9:D11)</f>
        <v>0</v>
      </c>
      <c r="D12" s="137"/>
    </row>
    <row r="13" spans="1:4" x14ac:dyDescent="0.2">
      <c r="A13" s="147" t="s">
        <v>1118</v>
      </c>
      <c r="B13" s="148"/>
      <c r="C13" s="138">
        <f>C14-C12</f>
        <v>0</v>
      </c>
      <c r="D13" s="139"/>
    </row>
    <row r="14" spans="1:4" ht="13.8" thickBot="1" x14ac:dyDescent="0.25">
      <c r="A14" s="132" t="s">
        <v>1119</v>
      </c>
      <c r="B14" s="133"/>
      <c r="C14" s="134">
        <f>ROUND(C12*1.23,2)</f>
        <v>0</v>
      </c>
      <c r="D14" s="135"/>
    </row>
    <row r="15" spans="1:4" x14ac:dyDescent="0.25">
      <c r="A15" s="31"/>
      <c r="B15" s="31"/>
      <c r="C15" s="31"/>
      <c r="D15" s="31"/>
    </row>
    <row r="16" spans="1:4" ht="42" customHeight="1" x14ac:dyDescent="0.25">
      <c r="A16" s="131" t="s">
        <v>1120</v>
      </c>
      <c r="B16" s="131"/>
      <c r="C16" s="131"/>
      <c r="D16" s="131"/>
    </row>
    <row r="17" spans="1:4" x14ac:dyDescent="0.25">
      <c r="A17" s="144" t="s">
        <v>1121</v>
      </c>
      <c r="B17" s="144"/>
      <c r="C17" s="144"/>
      <c r="D17" s="144"/>
    </row>
    <row r="18" spans="1:4" ht="21.75" customHeight="1" x14ac:dyDescent="0.25">
      <c r="A18" s="131" t="s">
        <v>995</v>
      </c>
      <c r="B18" s="131"/>
      <c r="C18" s="19"/>
      <c r="D18" s="19"/>
    </row>
    <row r="19" spans="1:4" x14ac:dyDescent="0.25">
      <c r="A19" s="6"/>
      <c r="B19" s="6"/>
      <c r="C19" s="6"/>
      <c r="D19" s="6"/>
    </row>
    <row r="20" spans="1:4" ht="27.75" customHeight="1" x14ac:dyDescent="0.25">
      <c r="A20" s="131" t="s">
        <v>1122</v>
      </c>
      <c r="B20" s="131"/>
      <c r="C20" s="131"/>
      <c r="D20" s="131"/>
    </row>
    <row r="21" spans="1:4" ht="18" customHeight="1" x14ac:dyDescent="0.25"/>
  </sheetData>
  <mergeCells count="19">
    <mergeCell ref="A17:D17"/>
    <mergeCell ref="A18:B18"/>
    <mergeCell ref="A20:D20"/>
    <mergeCell ref="A12:B12"/>
    <mergeCell ref="C12:D12"/>
    <mergeCell ref="A13:B13"/>
    <mergeCell ref="C13:D13"/>
    <mergeCell ref="A2:D2"/>
    <mergeCell ref="A1:D1"/>
    <mergeCell ref="A3:D3"/>
    <mergeCell ref="A6:D6"/>
    <mergeCell ref="A16:D16"/>
    <mergeCell ref="A14:B14"/>
    <mergeCell ref="C14:D14"/>
    <mergeCell ref="C9:D9"/>
    <mergeCell ref="C10:D10"/>
    <mergeCell ref="C11:D11"/>
    <mergeCell ref="C7:D7"/>
    <mergeCell ref="C8:D8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31"/>
  <sheetViews>
    <sheetView tabSelected="1" view="pageBreakPreview" zoomScaleNormal="100" zoomScaleSheetLayoutView="100" workbookViewId="0">
      <selection activeCell="K376" sqref="K376:L376"/>
    </sheetView>
  </sheetViews>
  <sheetFormatPr defaultColWidth="9.33203125" defaultRowHeight="13.2" x14ac:dyDescent="0.2"/>
  <cols>
    <col min="1" max="1" width="5.109375" style="4" customWidth="1"/>
    <col min="2" max="2" width="8" customWidth="1"/>
    <col min="3" max="3" width="11.44140625" customWidth="1"/>
    <col min="4" max="4" width="3.33203125" customWidth="1"/>
    <col min="5" max="5" width="10" customWidth="1"/>
    <col min="6" max="6" width="12.33203125" customWidth="1"/>
    <col min="7" max="7" width="6.77734375" customWidth="1"/>
    <col min="8" max="8" width="13.109375" customWidth="1"/>
    <col min="9" max="9" width="9.77734375" customWidth="1"/>
    <col min="10" max="10" width="2.44140625" customWidth="1"/>
    <col min="11" max="11" width="2.109375" customWidth="1"/>
    <col min="12" max="12" width="4.6640625" customWidth="1"/>
    <col min="13" max="13" width="9.77734375" customWidth="1"/>
    <col min="14" max="14" width="8.33203125" style="51" customWidth="1"/>
    <col min="15" max="15" width="15" style="52" customWidth="1"/>
    <col min="16" max="16" width="10.44140625" style="1" customWidth="1"/>
    <col min="17" max="17" width="10.6640625" customWidth="1"/>
    <col min="18" max="18" width="11.44140625" customWidth="1"/>
  </cols>
  <sheetData>
    <row r="1" spans="1:18" s="11" customFormat="1" ht="17.399999999999999" x14ac:dyDescent="0.25">
      <c r="A1" s="149" t="s">
        <v>1126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6"/>
      <c r="Q1" s="16"/>
      <c r="R1" s="16"/>
    </row>
    <row r="2" spans="1:18" s="11" customFormat="1" ht="17.399999999999999" x14ac:dyDescent="0.25">
      <c r="A2" s="149" t="s">
        <v>740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6"/>
      <c r="Q2" s="16"/>
      <c r="R2" s="16"/>
    </row>
    <row r="3" spans="1:18" s="14" customFormat="1" ht="51" customHeight="1" x14ac:dyDescent="0.25">
      <c r="A3" s="150" t="s">
        <v>1136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7"/>
      <c r="Q3" s="17"/>
      <c r="R3" s="17"/>
    </row>
    <row r="4" spans="1:18" s="11" customFormat="1" x14ac:dyDescent="0.2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74"/>
      <c r="P4" s="10"/>
      <c r="Q4" s="10"/>
      <c r="R4" s="10"/>
    </row>
    <row r="5" spans="1:18" s="11" customFormat="1" ht="26.25" customHeight="1" x14ac:dyDescent="0.25">
      <c r="A5" s="154" t="s">
        <v>1164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0"/>
      <c r="Q5" s="10"/>
      <c r="R5" s="10"/>
    </row>
    <row r="6" spans="1:18" s="11" customFormat="1" ht="24.75" customHeight="1" x14ac:dyDescent="0.25">
      <c r="A6" s="154" t="s">
        <v>1163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0"/>
      <c r="Q6" s="10"/>
      <c r="R6" s="10"/>
    </row>
    <row r="7" spans="1:18" s="11" customFormat="1" ht="22.5" customHeight="1" x14ac:dyDescent="0.25">
      <c r="A7" s="154" t="s">
        <v>1162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0"/>
      <c r="Q7" s="10"/>
      <c r="R7" s="10"/>
    </row>
    <row r="8" spans="1:18" s="11" customFormat="1" ht="22.5" customHeight="1" x14ac:dyDescent="0.25">
      <c r="A8" s="154" t="s">
        <v>1158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0"/>
      <c r="Q8" s="10"/>
      <c r="R8" s="10"/>
    </row>
    <row r="9" spans="1:18" s="11" customFormat="1" x14ac:dyDescent="0.25">
      <c r="A9" s="155" t="s">
        <v>734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3"/>
      <c r="Q9" s="13"/>
      <c r="R9" s="13"/>
    </row>
    <row r="10" spans="1:18" s="11" customFormat="1" ht="37.5" customHeight="1" x14ac:dyDescent="0.25">
      <c r="A10" s="154" t="s">
        <v>1161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0"/>
      <c r="Q10" s="10"/>
      <c r="R10" s="10"/>
    </row>
    <row r="11" spans="1:18" s="11" customFormat="1" x14ac:dyDescent="0.25">
      <c r="A11" s="155" t="s">
        <v>735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"/>
      <c r="Q11" s="13"/>
      <c r="R11" s="13"/>
    </row>
    <row r="12" spans="1:18" s="11" customFormat="1" ht="28.5" customHeight="1" x14ac:dyDescent="0.25">
      <c r="A12" s="154" t="s">
        <v>1160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0"/>
      <c r="Q12" s="10"/>
      <c r="R12" s="10"/>
    </row>
    <row r="13" spans="1:18" s="11" customFormat="1" x14ac:dyDescent="0.25">
      <c r="A13" s="155" t="s">
        <v>736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"/>
      <c r="Q13" s="13"/>
      <c r="R13" s="13"/>
    </row>
    <row r="14" spans="1:18" s="11" customFormat="1" ht="24" customHeight="1" x14ac:dyDescent="0.25">
      <c r="A14" s="154" t="s">
        <v>1159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3"/>
      <c r="Q14" s="13"/>
      <c r="R14" s="13"/>
    </row>
    <row r="15" spans="1:18" s="11" customFormat="1" ht="16.5" customHeight="1" x14ac:dyDescent="0.25">
      <c r="A15" s="155" t="s">
        <v>737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3"/>
      <c r="Q15" s="13"/>
      <c r="R15" s="13"/>
    </row>
    <row r="16" spans="1:18" s="11" customFormat="1" ht="7.5" customHeight="1" thickBot="1" x14ac:dyDescent="0.25">
      <c r="A16" s="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5"/>
      <c r="O16" s="45"/>
    </row>
    <row r="17" spans="1:15" s="11" customFormat="1" x14ac:dyDescent="0.25">
      <c r="A17" s="181" t="s">
        <v>738</v>
      </c>
      <c r="B17" s="183" t="s">
        <v>479</v>
      </c>
      <c r="C17" s="183" t="s">
        <v>3</v>
      </c>
      <c r="D17" s="183" t="s">
        <v>6</v>
      </c>
      <c r="E17" s="183"/>
      <c r="F17" s="183"/>
      <c r="G17" s="183"/>
      <c r="H17" s="183"/>
      <c r="I17" s="183"/>
      <c r="J17" s="183"/>
      <c r="K17" s="183" t="s">
        <v>7</v>
      </c>
      <c r="L17" s="183"/>
      <c r="M17" s="185" t="s">
        <v>4</v>
      </c>
      <c r="N17" s="179" t="s">
        <v>1</v>
      </c>
      <c r="O17" s="177" t="s">
        <v>2</v>
      </c>
    </row>
    <row r="18" spans="1:15" s="11" customFormat="1" ht="22.5" customHeight="1" x14ac:dyDescent="0.25">
      <c r="A18" s="182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6"/>
      <c r="N18" s="180"/>
      <c r="O18" s="178"/>
    </row>
    <row r="19" spans="1:15" s="11" customFormat="1" x14ac:dyDescent="0.25">
      <c r="A19" s="53">
        <v>1</v>
      </c>
      <c r="B19" s="54">
        <v>2</v>
      </c>
      <c r="C19" s="54">
        <v>3</v>
      </c>
      <c r="D19" s="184">
        <v>4</v>
      </c>
      <c r="E19" s="184"/>
      <c r="F19" s="184"/>
      <c r="G19" s="184"/>
      <c r="H19" s="184"/>
      <c r="I19" s="184"/>
      <c r="J19" s="184"/>
      <c r="K19" s="184">
        <v>5</v>
      </c>
      <c r="L19" s="184"/>
      <c r="M19" s="55">
        <v>6</v>
      </c>
      <c r="N19" s="83">
        <v>7</v>
      </c>
      <c r="O19" s="56">
        <v>8</v>
      </c>
    </row>
    <row r="20" spans="1:15" s="11" customFormat="1" ht="12.75" customHeight="1" x14ac:dyDescent="0.25">
      <c r="A20" s="41"/>
      <c r="B20" s="42">
        <v>1</v>
      </c>
      <c r="C20" s="168" t="s">
        <v>8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9"/>
    </row>
    <row r="21" spans="1:15" s="11" customFormat="1" ht="12.75" customHeight="1" x14ac:dyDescent="0.25">
      <c r="A21" s="57"/>
      <c r="B21" s="58" t="s">
        <v>252</v>
      </c>
      <c r="C21" s="164" t="s">
        <v>9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</row>
    <row r="22" spans="1:15" s="11" customFormat="1" ht="73.5" customHeight="1" x14ac:dyDescent="0.25">
      <c r="A22" s="37" t="s">
        <v>480</v>
      </c>
      <c r="B22" s="38" t="s">
        <v>250</v>
      </c>
      <c r="C22" s="35" t="s">
        <v>742</v>
      </c>
      <c r="D22" s="159" t="s">
        <v>1138</v>
      </c>
      <c r="E22" s="157"/>
      <c r="F22" s="157"/>
      <c r="G22" s="157"/>
      <c r="H22" s="157"/>
      <c r="I22" s="157"/>
      <c r="J22" s="157"/>
      <c r="K22" s="160" t="s">
        <v>1008</v>
      </c>
      <c r="L22" s="161"/>
      <c r="M22" s="59">
        <v>1</v>
      </c>
      <c r="N22" s="84"/>
      <c r="O22" s="46">
        <f>ROUND((M22*N22),2)</f>
        <v>0</v>
      </c>
    </row>
    <row r="23" spans="1:15" s="11" customFormat="1" ht="16.5" customHeight="1" x14ac:dyDescent="0.25">
      <c r="A23" s="162" t="s">
        <v>1155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46">
        <f>SUM(O22)</f>
        <v>0</v>
      </c>
    </row>
    <row r="24" spans="1:15" s="11" customFormat="1" ht="12.75" customHeight="1" x14ac:dyDescent="0.25">
      <c r="A24" s="57"/>
      <c r="B24" s="58" t="s">
        <v>253</v>
      </c>
      <c r="C24" s="164" t="s">
        <v>10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</row>
    <row r="25" spans="1:15" s="11" customFormat="1" ht="25.5" customHeight="1" x14ac:dyDescent="0.25">
      <c r="A25" s="37" t="s">
        <v>481</v>
      </c>
      <c r="B25" s="38" t="s">
        <v>254</v>
      </c>
      <c r="C25" s="35" t="s">
        <v>741</v>
      </c>
      <c r="D25" s="159" t="s">
        <v>1139</v>
      </c>
      <c r="E25" s="157"/>
      <c r="F25" s="157"/>
      <c r="G25" s="157"/>
      <c r="H25" s="157"/>
      <c r="I25" s="157"/>
      <c r="J25" s="157"/>
      <c r="K25" s="160" t="s">
        <v>1008</v>
      </c>
      <c r="L25" s="161"/>
      <c r="M25" s="59">
        <v>1</v>
      </c>
      <c r="N25" s="84"/>
      <c r="O25" s="46">
        <f>ROUND((M25*N25),2)</f>
        <v>0</v>
      </c>
    </row>
    <row r="26" spans="1:15" s="11" customFormat="1" ht="16.5" customHeight="1" x14ac:dyDescent="0.25">
      <c r="A26" s="162" t="s">
        <v>1155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46">
        <f>SUM(O25)</f>
        <v>0</v>
      </c>
    </row>
    <row r="27" spans="1:15" s="11" customFormat="1" ht="12.75" customHeight="1" x14ac:dyDescent="0.25">
      <c r="A27" s="57"/>
      <c r="B27" s="58" t="s">
        <v>251</v>
      </c>
      <c r="C27" s="164" t="s">
        <v>11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</row>
    <row r="28" spans="1:15" s="14" customFormat="1" ht="24.75" customHeight="1" x14ac:dyDescent="0.25">
      <c r="A28" s="37" t="s">
        <v>274</v>
      </c>
      <c r="B28" s="38" t="s">
        <v>255</v>
      </c>
      <c r="C28" s="39" t="s">
        <v>1074</v>
      </c>
      <c r="D28" s="159" t="s">
        <v>5</v>
      </c>
      <c r="E28" s="157"/>
      <c r="F28" s="157"/>
      <c r="G28" s="157"/>
      <c r="H28" s="157"/>
      <c r="I28" s="157"/>
      <c r="J28" s="157"/>
      <c r="K28" s="158" t="s">
        <v>246</v>
      </c>
      <c r="L28" s="153"/>
      <c r="M28" s="59">
        <v>277.5</v>
      </c>
      <c r="N28" s="84"/>
      <c r="O28" s="46">
        <f t="shared" ref="O28:O34" si="0">ROUND((M28*N28),2)</f>
        <v>0</v>
      </c>
    </row>
    <row r="29" spans="1:15" s="11" customFormat="1" ht="24.75" customHeight="1" x14ac:dyDescent="0.25">
      <c r="A29" s="37" t="s">
        <v>482</v>
      </c>
      <c r="B29" s="38" t="s">
        <v>256</v>
      </c>
      <c r="C29" s="35" t="s">
        <v>1075</v>
      </c>
      <c r="D29" s="159" t="s">
        <v>1007</v>
      </c>
      <c r="E29" s="159"/>
      <c r="F29" s="159"/>
      <c r="G29" s="159"/>
      <c r="H29" s="159"/>
      <c r="I29" s="159"/>
      <c r="J29" s="159"/>
      <c r="K29" s="153" t="s">
        <v>247</v>
      </c>
      <c r="L29" s="153"/>
      <c r="M29" s="60">
        <v>1850</v>
      </c>
      <c r="N29" s="84"/>
      <c r="O29" s="46">
        <f t="shared" si="0"/>
        <v>0</v>
      </c>
    </row>
    <row r="30" spans="1:15" s="11" customFormat="1" ht="23.25" customHeight="1" x14ac:dyDescent="0.25">
      <c r="A30" s="37" t="s">
        <v>483</v>
      </c>
      <c r="B30" s="38" t="s">
        <v>257</v>
      </c>
      <c r="C30" s="39" t="s">
        <v>1076</v>
      </c>
      <c r="D30" s="159" t="s">
        <v>1140</v>
      </c>
      <c r="E30" s="157"/>
      <c r="F30" s="157"/>
      <c r="G30" s="157"/>
      <c r="H30" s="157"/>
      <c r="I30" s="157"/>
      <c r="J30" s="157"/>
      <c r="K30" s="158" t="s">
        <v>1153</v>
      </c>
      <c r="L30" s="153"/>
      <c r="M30" s="60">
        <v>1850</v>
      </c>
      <c r="N30" s="84"/>
      <c r="O30" s="46">
        <f t="shared" si="0"/>
        <v>0</v>
      </c>
    </row>
    <row r="31" spans="1:15" s="11" customFormat="1" ht="23.25" customHeight="1" x14ac:dyDescent="0.25">
      <c r="A31" s="37" t="s">
        <v>484</v>
      </c>
      <c r="B31" s="38" t="s">
        <v>258</v>
      </c>
      <c r="C31" s="39" t="s">
        <v>1076</v>
      </c>
      <c r="D31" s="159" t="s">
        <v>1141</v>
      </c>
      <c r="E31" s="157"/>
      <c r="F31" s="157"/>
      <c r="G31" s="157"/>
      <c r="H31" s="157"/>
      <c r="I31" s="157"/>
      <c r="J31" s="157"/>
      <c r="K31" s="158" t="s">
        <v>1153</v>
      </c>
      <c r="L31" s="153"/>
      <c r="M31" s="60">
        <v>1850</v>
      </c>
      <c r="N31" s="84"/>
      <c r="O31" s="46">
        <f t="shared" si="0"/>
        <v>0</v>
      </c>
    </row>
    <row r="32" spans="1:15" s="11" customFormat="1" ht="26.25" customHeight="1" x14ac:dyDescent="0.25">
      <c r="A32" s="37" t="s">
        <v>485</v>
      </c>
      <c r="B32" s="38" t="s">
        <v>259</v>
      </c>
      <c r="C32" s="39" t="s">
        <v>1077</v>
      </c>
      <c r="D32" s="159" t="s">
        <v>1142</v>
      </c>
      <c r="E32" s="157"/>
      <c r="F32" s="157"/>
      <c r="G32" s="157"/>
      <c r="H32" s="157"/>
      <c r="I32" s="157"/>
      <c r="J32" s="157"/>
      <c r="K32" s="158" t="s">
        <v>1153</v>
      </c>
      <c r="L32" s="153"/>
      <c r="M32" s="60">
        <v>1850</v>
      </c>
      <c r="N32" s="84"/>
      <c r="O32" s="46">
        <f t="shared" si="0"/>
        <v>0</v>
      </c>
    </row>
    <row r="33" spans="1:15" s="11" customFormat="1" ht="44.25" customHeight="1" x14ac:dyDescent="0.25">
      <c r="A33" s="37" t="s">
        <v>486</v>
      </c>
      <c r="B33" s="38" t="s">
        <v>260</v>
      </c>
      <c r="C33" s="39" t="s">
        <v>1077</v>
      </c>
      <c r="D33" s="157" t="s">
        <v>12</v>
      </c>
      <c r="E33" s="157"/>
      <c r="F33" s="157"/>
      <c r="G33" s="157"/>
      <c r="H33" s="157"/>
      <c r="I33" s="157"/>
      <c r="J33" s="157"/>
      <c r="K33" s="158" t="s">
        <v>246</v>
      </c>
      <c r="L33" s="153"/>
      <c r="M33" s="60">
        <v>462.5</v>
      </c>
      <c r="N33" s="84"/>
      <c r="O33" s="46">
        <f t="shared" si="0"/>
        <v>0</v>
      </c>
    </row>
    <row r="34" spans="1:15" s="11" customFormat="1" ht="26.25" customHeight="1" x14ac:dyDescent="0.25">
      <c r="A34" s="37" t="s">
        <v>487</v>
      </c>
      <c r="B34" s="38" t="s">
        <v>261</v>
      </c>
      <c r="C34" s="35" t="s">
        <v>1030</v>
      </c>
      <c r="D34" s="159" t="s">
        <v>1143</v>
      </c>
      <c r="E34" s="157"/>
      <c r="F34" s="157"/>
      <c r="G34" s="157"/>
      <c r="H34" s="157"/>
      <c r="I34" s="157"/>
      <c r="J34" s="157"/>
      <c r="K34" s="160" t="s">
        <v>1008</v>
      </c>
      <c r="L34" s="161"/>
      <c r="M34" s="59">
        <v>1</v>
      </c>
      <c r="N34" s="84"/>
      <c r="O34" s="46">
        <f t="shared" si="0"/>
        <v>0</v>
      </c>
    </row>
    <row r="35" spans="1:15" s="11" customFormat="1" ht="16.5" customHeight="1" x14ac:dyDescent="0.25">
      <c r="A35" s="162" t="s">
        <v>1155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46">
        <f>SUM(O28:O34)</f>
        <v>0</v>
      </c>
    </row>
    <row r="36" spans="1:15" s="11" customFormat="1" ht="12.75" customHeight="1" x14ac:dyDescent="0.25">
      <c r="A36" s="57"/>
      <c r="B36" s="61">
        <v>2</v>
      </c>
      <c r="C36" s="164" t="s">
        <v>13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5"/>
    </row>
    <row r="37" spans="1:15" s="11" customFormat="1" ht="24" customHeight="1" x14ac:dyDescent="0.25">
      <c r="A37" s="37" t="s">
        <v>488</v>
      </c>
      <c r="B37" s="38" t="s">
        <v>262</v>
      </c>
      <c r="C37" s="35" t="s">
        <v>743</v>
      </c>
      <c r="D37" s="157" t="s">
        <v>14</v>
      </c>
      <c r="E37" s="157"/>
      <c r="F37" s="157"/>
      <c r="G37" s="157"/>
      <c r="H37" s="157"/>
      <c r="I37" s="157"/>
      <c r="J37" s="157"/>
      <c r="K37" s="158" t="s">
        <v>1137</v>
      </c>
      <c r="L37" s="153"/>
      <c r="M37" s="59">
        <v>0.02</v>
      </c>
      <c r="N37" s="84"/>
      <c r="O37" s="46">
        <f t="shared" ref="O37:O48" si="1">ROUND((M37*N37),2)</f>
        <v>0</v>
      </c>
    </row>
    <row r="38" spans="1:15" s="11" customFormat="1" ht="39.9" customHeight="1" x14ac:dyDescent="0.25">
      <c r="A38" s="37" t="s">
        <v>489</v>
      </c>
      <c r="B38" s="38" t="s">
        <v>263</v>
      </c>
      <c r="C38" s="35" t="s">
        <v>743</v>
      </c>
      <c r="D38" s="157" t="s">
        <v>15</v>
      </c>
      <c r="E38" s="157"/>
      <c r="F38" s="157"/>
      <c r="G38" s="157"/>
      <c r="H38" s="157"/>
      <c r="I38" s="157"/>
      <c r="J38" s="157"/>
      <c r="K38" s="158" t="s">
        <v>139</v>
      </c>
      <c r="L38" s="153"/>
      <c r="M38" s="59">
        <v>201</v>
      </c>
      <c r="N38" s="84"/>
      <c r="O38" s="46">
        <f t="shared" si="1"/>
        <v>0</v>
      </c>
    </row>
    <row r="39" spans="1:15" s="11" customFormat="1" ht="39.9" customHeight="1" x14ac:dyDescent="0.25">
      <c r="A39" s="37" t="s">
        <v>249</v>
      </c>
      <c r="B39" s="38" t="s">
        <v>264</v>
      </c>
      <c r="C39" s="35" t="s">
        <v>743</v>
      </c>
      <c r="D39" s="157" t="s">
        <v>16</v>
      </c>
      <c r="E39" s="157"/>
      <c r="F39" s="157"/>
      <c r="G39" s="157"/>
      <c r="H39" s="157"/>
      <c r="I39" s="157"/>
      <c r="J39" s="157"/>
      <c r="K39" s="158" t="s">
        <v>139</v>
      </c>
      <c r="L39" s="153"/>
      <c r="M39" s="59">
        <v>80</v>
      </c>
      <c r="N39" s="84"/>
      <c r="O39" s="46">
        <f t="shared" si="1"/>
        <v>0</v>
      </c>
    </row>
    <row r="40" spans="1:15" s="11" customFormat="1" ht="36" customHeight="1" x14ac:dyDescent="0.25">
      <c r="A40" s="37" t="s">
        <v>490</v>
      </c>
      <c r="B40" s="38" t="s">
        <v>265</v>
      </c>
      <c r="C40" s="35" t="s">
        <v>743</v>
      </c>
      <c r="D40" s="157" t="s">
        <v>17</v>
      </c>
      <c r="E40" s="157"/>
      <c r="F40" s="157"/>
      <c r="G40" s="157"/>
      <c r="H40" s="157"/>
      <c r="I40" s="157"/>
      <c r="J40" s="157"/>
      <c r="K40" s="158" t="s">
        <v>139</v>
      </c>
      <c r="L40" s="153"/>
      <c r="M40" s="59">
        <v>42</v>
      </c>
      <c r="N40" s="84"/>
      <c r="O40" s="46">
        <f t="shared" si="1"/>
        <v>0</v>
      </c>
    </row>
    <row r="41" spans="1:15" s="11" customFormat="1" ht="38.25" customHeight="1" x14ac:dyDescent="0.25">
      <c r="A41" s="37" t="s">
        <v>491</v>
      </c>
      <c r="B41" s="38" t="s">
        <v>266</v>
      </c>
      <c r="C41" s="35" t="s">
        <v>743</v>
      </c>
      <c r="D41" s="157" t="s">
        <v>18</v>
      </c>
      <c r="E41" s="157"/>
      <c r="F41" s="157"/>
      <c r="G41" s="157"/>
      <c r="H41" s="157"/>
      <c r="I41" s="157"/>
      <c r="J41" s="157"/>
      <c r="K41" s="158" t="s">
        <v>139</v>
      </c>
      <c r="L41" s="153"/>
      <c r="M41" s="59">
        <v>21</v>
      </c>
      <c r="N41" s="84"/>
      <c r="O41" s="46">
        <f t="shared" si="1"/>
        <v>0</v>
      </c>
    </row>
    <row r="42" spans="1:15" s="11" customFormat="1" ht="39.9" customHeight="1" x14ac:dyDescent="0.25">
      <c r="A42" s="37" t="s">
        <v>492</v>
      </c>
      <c r="B42" s="38" t="s">
        <v>267</v>
      </c>
      <c r="C42" s="35" t="s">
        <v>743</v>
      </c>
      <c r="D42" s="157" t="s">
        <v>19</v>
      </c>
      <c r="E42" s="157"/>
      <c r="F42" s="157"/>
      <c r="G42" s="157"/>
      <c r="H42" s="157"/>
      <c r="I42" s="157"/>
      <c r="J42" s="157"/>
      <c r="K42" s="158" t="s">
        <v>139</v>
      </c>
      <c r="L42" s="153"/>
      <c r="M42" s="59">
        <v>13</v>
      </c>
      <c r="N42" s="84"/>
      <c r="O42" s="46">
        <f t="shared" si="1"/>
        <v>0</v>
      </c>
    </row>
    <row r="43" spans="1:15" s="11" customFormat="1" ht="39.9" customHeight="1" x14ac:dyDescent="0.25">
      <c r="A43" s="37" t="s">
        <v>493</v>
      </c>
      <c r="B43" s="38" t="s">
        <v>268</v>
      </c>
      <c r="C43" s="35" t="s">
        <v>743</v>
      </c>
      <c r="D43" s="157" t="s">
        <v>20</v>
      </c>
      <c r="E43" s="157"/>
      <c r="F43" s="157"/>
      <c r="G43" s="157"/>
      <c r="H43" s="157"/>
      <c r="I43" s="157"/>
      <c r="J43" s="157"/>
      <c r="K43" s="158" t="s">
        <v>139</v>
      </c>
      <c r="L43" s="153"/>
      <c r="M43" s="59">
        <v>1</v>
      </c>
      <c r="N43" s="84"/>
      <c r="O43" s="46">
        <f t="shared" si="1"/>
        <v>0</v>
      </c>
    </row>
    <row r="44" spans="1:15" s="11" customFormat="1" ht="39.9" customHeight="1" x14ac:dyDescent="0.25">
      <c r="A44" s="37" t="s">
        <v>494</v>
      </c>
      <c r="B44" s="38" t="s">
        <v>269</v>
      </c>
      <c r="C44" s="35" t="s">
        <v>743</v>
      </c>
      <c r="D44" s="157" t="s">
        <v>21</v>
      </c>
      <c r="E44" s="157"/>
      <c r="F44" s="157"/>
      <c r="G44" s="157"/>
      <c r="H44" s="157"/>
      <c r="I44" s="157"/>
      <c r="J44" s="157"/>
      <c r="K44" s="158" t="s">
        <v>139</v>
      </c>
      <c r="L44" s="153"/>
      <c r="M44" s="59">
        <v>3</v>
      </c>
      <c r="N44" s="84"/>
      <c r="O44" s="46">
        <f t="shared" si="1"/>
        <v>0</v>
      </c>
    </row>
    <row r="45" spans="1:15" s="11" customFormat="1" ht="39.9" customHeight="1" x14ac:dyDescent="0.25">
      <c r="A45" s="37" t="s">
        <v>495</v>
      </c>
      <c r="B45" s="38" t="s">
        <v>270</v>
      </c>
      <c r="C45" s="35" t="s">
        <v>743</v>
      </c>
      <c r="D45" s="159" t="s">
        <v>1072</v>
      </c>
      <c r="E45" s="157"/>
      <c r="F45" s="157"/>
      <c r="G45" s="157"/>
      <c r="H45" s="157"/>
      <c r="I45" s="157"/>
      <c r="J45" s="157"/>
      <c r="K45" s="158" t="s">
        <v>139</v>
      </c>
      <c r="L45" s="153"/>
      <c r="M45" s="59">
        <v>3</v>
      </c>
      <c r="N45" s="84"/>
      <c r="O45" s="46">
        <f t="shared" si="1"/>
        <v>0</v>
      </c>
    </row>
    <row r="46" spans="1:15" s="11" customFormat="1" ht="24.75" customHeight="1" x14ac:dyDescent="0.25">
      <c r="A46" s="37" t="s">
        <v>496</v>
      </c>
      <c r="B46" s="38" t="s">
        <v>271</v>
      </c>
      <c r="C46" s="35" t="s">
        <v>743</v>
      </c>
      <c r="D46" s="159" t="s">
        <v>1101</v>
      </c>
      <c r="E46" s="157"/>
      <c r="F46" s="157"/>
      <c r="G46" s="157"/>
      <c r="H46" s="157"/>
      <c r="I46" s="157"/>
      <c r="J46" s="157"/>
      <c r="K46" s="153" t="s">
        <v>248</v>
      </c>
      <c r="L46" s="153"/>
      <c r="M46" s="59">
        <v>58.25</v>
      </c>
      <c r="N46" s="84"/>
      <c r="O46" s="46">
        <f t="shared" si="1"/>
        <v>0</v>
      </c>
    </row>
    <row r="47" spans="1:15" s="11" customFormat="1" ht="24" customHeight="1" x14ac:dyDescent="0.25">
      <c r="A47" s="37" t="s">
        <v>497</v>
      </c>
      <c r="B47" s="38" t="s">
        <v>272</v>
      </c>
      <c r="C47" s="35" t="s">
        <v>743</v>
      </c>
      <c r="D47" s="159" t="s">
        <v>1073</v>
      </c>
      <c r="E47" s="157"/>
      <c r="F47" s="157"/>
      <c r="G47" s="157"/>
      <c r="H47" s="157"/>
      <c r="I47" s="157"/>
      <c r="J47" s="157"/>
      <c r="K47" s="160" t="s">
        <v>22</v>
      </c>
      <c r="L47" s="160"/>
      <c r="M47" s="59">
        <v>45.79</v>
      </c>
      <c r="N47" s="84"/>
      <c r="O47" s="46">
        <f t="shared" si="1"/>
        <v>0</v>
      </c>
    </row>
    <row r="48" spans="1:15" s="11" customFormat="1" ht="24.75" customHeight="1" x14ac:dyDescent="0.25">
      <c r="A48" s="37" t="s">
        <v>498</v>
      </c>
      <c r="B48" s="38" t="s">
        <v>273</v>
      </c>
      <c r="C48" s="35" t="s">
        <v>743</v>
      </c>
      <c r="D48" s="159" t="s">
        <v>1100</v>
      </c>
      <c r="E48" s="157"/>
      <c r="F48" s="157"/>
      <c r="G48" s="157"/>
      <c r="H48" s="157"/>
      <c r="I48" s="157"/>
      <c r="J48" s="157"/>
      <c r="K48" s="160" t="s">
        <v>22</v>
      </c>
      <c r="L48" s="160"/>
      <c r="M48" s="59">
        <v>107.2</v>
      </c>
      <c r="N48" s="84"/>
      <c r="O48" s="46">
        <f t="shared" si="1"/>
        <v>0</v>
      </c>
    </row>
    <row r="49" spans="1:27" s="11" customFormat="1" ht="16.5" customHeight="1" x14ac:dyDescent="0.25">
      <c r="A49" s="162" t="s">
        <v>1155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46">
        <f>SUM(O37:O48)</f>
        <v>0</v>
      </c>
    </row>
    <row r="50" spans="1:27" s="11" customFormat="1" ht="12.75" customHeight="1" x14ac:dyDescent="0.25">
      <c r="A50" s="57"/>
      <c r="B50" s="62" t="s">
        <v>274</v>
      </c>
      <c r="C50" s="175" t="s">
        <v>275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6"/>
    </row>
    <row r="51" spans="1:27" s="34" customFormat="1" ht="15.75" customHeight="1" x14ac:dyDescent="0.25">
      <c r="A51" s="37" t="s">
        <v>499</v>
      </c>
      <c r="B51" s="38" t="s">
        <v>276</v>
      </c>
      <c r="C51" s="35" t="s">
        <v>744</v>
      </c>
      <c r="D51" s="157" t="s">
        <v>23</v>
      </c>
      <c r="E51" s="157"/>
      <c r="F51" s="157"/>
      <c r="G51" s="157"/>
      <c r="H51" s="157"/>
      <c r="I51" s="157"/>
      <c r="J51" s="157"/>
      <c r="K51" s="158" t="s">
        <v>24</v>
      </c>
      <c r="L51" s="158"/>
      <c r="M51" s="59">
        <v>27</v>
      </c>
      <c r="N51" s="84"/>
      <c r="O51" s="46">
        <f t="shared" ref="O51:O68" si="2">ROUND((M51*N51),2)</f>
        <v>0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s="11" customFormat="1" ht="57.75" customHeight="1" x14ac:dyDescent="0.25">
      <c r="A52" s="37" t="s">
        <v>500</v>
      </c>
      <c r="B52" s="38" t="s">
        <v>277</v>
      </c>
      <c r="C52" s="39" t="s">
        <v>745</v>
      </c>
      <c r="D52" s="159" t="s">
        <v>1144</v>
      </c>
      <c r="E52" s="157"/>
      <c r="F52" s="157"/>
      <c r="G52" s="157"/>
      <c r="H52" s="157"/>
      <c r="I52" s="157"/>
      <c r="J52" s="157"/>
      <c r="K52" s="158" t="s">
        <v>1153</v>
      </c>
      <c r="L52" s="153"/>
      <c r="M52" s="59">
        <v>7800</v>
      </c>
      <c r="N52" s="84"/>
      <c r="O52" s="46">
        <f t="shared" si="2"/>
        <v>0</v>
      </c>
    </row>
    <row r="53" spans="1:27" s="11" customFormat="1" ht="48.75" customHeight="1" x14ac:dyDescent="0.25">
      <c r="A53" s="37" t="s">
        <v>501</v>
      </c>
      <c r="B53" s="38" t="s">
        <v>278</v>
      </c>
      <c r="C53" s="39" t="s">
        <v>744</v>
      </c>
      <c r="D53" s="159" t="s">
        <v>1102</v>
      </c>
      <c r="E53" s="157"/>
      <c r="F53" s="157"/>
      <c r="G53" s="157"/>
      <c r="H53" s="157"/>
      <c r="I53" s="157"/>
      <c r="J53" s="157"/>
      <c r="K53" s="158" t="s">
        <v>1153</v>
      </c>
      <c r="L53" s="153"/>
      <c r="M53" s="59">
        <v>3900</v>
      </c>
      <c r="N53" s="84"/>
      <c r="O53" s="46">
        <f t="shared" si="2"/>
        <v>0</v>
      </c>
    </row>
    <row r="54" spans="1:27" s="11" customFormat="1" ht="35.25" customHeight="1" x14ac:dyDescent="0.25">
      <c r="A54" s="63" t="s">
        <v>502</v>
      </c>
      <c r="B54" s="38" t="s">
        <v>279</v>
      </c>
      <c r="C54" s="39" t="s">
        <v>744</v>
      </c>
      <c r="D54" s="157" t="s">
        <v>25</v>
      </c>
      <c r="E54" s="157"/>
      <c r="F54" s="157"/>
      <c r="G54" s="157"/>
      <c r="H54" s="157"/>
      <c r="I54" s="157"/>
      <c r="J54" s="157"/>
      <c r="K54" s="158" t="s">
        <v>1153</v>
      </c>
      <c r="L54" s="153"/>
      <c r="M54" s="59">
        <v>30</v>
      </c>
      <c r="N54" s="85"/>
      <c r="O54" s="64">
        <f t="shared" si="2"/>
        <v>0</v>
      </c>
    </row>
    <row r="55" spans="1:27" s="11" customFormat="1" ht="24.75" customHeight="1" x14ac:dyDescent="0.25">
      <c r="A55" s="37" t="s">
        <v>503</v>
      </c>
      <c r="B55" s="38" t="s">
        <v>280</v>
      </c>
      <c r="C55" s="39" t="s">
        <v>744</v>
      </c>
      <c r="D55" s="157" t="s">
        <v>26</v>
      </c>
      <c r="E55" s="157"/>
      <c r="F55" s="157"/>
      <c r="G55" s="157"/>
      <c r="H55" s="157"/>
      <c r="I55" s="157"/>
      <c r="J55" s="157"/>
      <c r="K55" s="158" t="s">
        <v>1153</v>
      </c>
      <c r="L55" s="153"/>
      <c r="M55" s="59">
        <v>150</v>
      </c>
      <c r="N55" s="84"/>
      <c r="O55" s="46">
        <f t="shared" si="2"/>
        <v>0</v>
      </c>
    </row>
    <row r="56" spans="1:27" s="11" customFormat="1" ht="24.75" customHeight="1" x14ac:dyDescent="0.25">
      <c r="A56" s="37" t="s">
        <v>504</v>
      </c>
      <c r="B56" s="38" t="s">
        <v>281</v>
      </c>
      <c r="C56" s="39" t="s">
        <v>744</v>
      </c>
      <c r="D56" s="157" t="s">
        <v>27</v>
      </c>
      <c r="E56" s="157"/>
      <c r="F56" s="157"/>
      <c r="G56" s="157"/>
      <c r="H56" s="157"/>
      <c r="I56" s="157"/>
      <c r="J56" s="157"/>
      <c r="K56" s="158" t="s">
        <v>1153</v>
      </c>
      <c r="L56" s="153"/>
      <c r="M56" s="59">
        <v>468.6</v>
      </c>
      <c r="N56" s="84"/>
      <c r="O56" s="46">
        <f t="shared" si="2"/>
        <v>0</v>
      </c>
    </row>
    <row r="57" spans="1:27" s="11" customFormat="1" ht="24.75" customHeight="1" x14ac:dyDescent="0.25">
      <c r="A57" s="37" t="s">
        <v>505</v>
      </c>
      <c r="B57" s="38" t="s">
        <v>282</v>
      </c>
      <c r="C57" s="39" t="s">
        <v>744</v>
      </c>
      <c r="D57" s="157" t="s">
        <v>28</v>
      </c>
      <c r="E57" s="157"/>
      <c r="F57" s="157"/>
      <c r="G57" s="157"/>
      <c r="H57" s="157"/>
      <c r="I57" s="157"/>
      <c r="J57" s="157"/>
      <c r="K57" s="158" t="s">
        <v>24</v>
      </c>
      <c r="L57" s="153"/>
      <c r="M57" s="59">
        <v>150</v>
      </c>
      <c r="N57" s="84"/>
      <c r="O57" s="46">
        <f t="shared" si="2"/>
        <v>0</v>
      </c>
    </row>
    <row r="58" spans="1:27" s="11" customFormat="1" ht="24.75" customHeight="1" x14ac:dyDescent="0.25">
      <c r="A58" s="37" t="s">
        <v>506</v>
      </c>
      <c r="B58" s="38" t="s">
        <v>283</v>
      </c>
      <c r="C58" s="39" t="s">
        <v>744</v>
      </c>
      <c r="D58" s="157" t="s">
        <v>29</v>
      </c>
      <c r="E58" s="157"/>
      <c r="F58" s="157"/>
      <c r="G58" s="157"/>
      <c r="H58" s="157"/>
      <c r="I58" s="157"/>
      <c r="J58" s="157"/>
      <c r="K58" s="158" t="s">
        <v>246</v>
      </c>
      <c r="L58" s="153"/>
      <c r="M58" s="59">
        <v>9</v>
      </c>
      <c r="N58" s="84"/>
      <c r="O58" s="46">
        <f t="shared" si="2"/>
        <v>0</v>
      </c>
    </row>
    <row r="59" spans="1:27" s="11" customFormat="1" ht="24.75" customHeight="1" x14ac:dyDescent="0.25">
      <c r="A59" s="37" t="s">
        <v>507</v>
      </c>
      <c r="B59" s="38" t="s">
        <v>284</v>
      </c>
      <c r="C59" s="39" t="s">
        <v>744</v>
      </c>
      <c r="D59" s="157" t="s">
        <v>30</v>
      </c>
      <c r="E59" s="157"/>
      <c r="F59" s="157"/>
      <c r="G59" s="157"/>
      <c r="H59" s="157"/>
      <c r="I59" s="157"/>
      <c r="J59" s="157"/>
      <c r="K59" s="158" t="s">
        <v>24</v>
      </c>
      <c r="L59" s="153"/>
      <c r="M59" s="59">
        <v>468.6</v>
      </c>
      <c r="N59" s="84"/>
      <c r="O59" s="46">
        <f t="shared" si="2"/>
        <v>0</v>
      </c>
    </row>
    <row r="60" spans="1:27" s="11" customFormat="1" ht="14.25" customHeight="1" x14ac:dyDescent="0.25">
      <c r="A60" s="37" t="s">
        <v>508</v>
      </c>
      <c r="B60" s="38" t="s">
        <v>285</v>
      </c>
      <c r="C60" s="39" t="s">
        <v>744</v>
      </c>
      <c r="D60" s="157" t="s">
        <v>31</v>
      </c>
      <c r="E60" s="157"/>
      <c r="F60" s="157"/>
      <c r="G60" s="157"/>
      <c r="H60" s="157"/>
      <c r="I60" s="157"/>
      <c r="J60" s="157"/>
      <c r="K60" s="158" t="s">
        <v>24</v>
      </c>
      <c r="L60" s="158"/>
      <c r="M60" s="59">
        <v>32</v>
      </c>
      <c r="N60" s="84"/>
      <c r="O60" s="46">
        <f t="shared" si="2"/>
        <v>0</v>
      </c>
    </row>
    <row r="61" spans="1:27" s="11" customFormat="1" ht="24" customHeight="1" x14ac:dyDescent="0.25">
      <c r="A61" s="37" t="s">
        <v>509</v>
      </c>
      <c r="B61" s="38" t="s">
        <v>286</v>
      </c>
      <c r="C61" s="39" t="s">
        <v>744</v>
      </c>
      <c r="D61" s="159" t="s">
        <v>1145</v>
      </c>
      <c r="E61" s="157"/>
      <c r="F61" s="157"/>
      <c r="G61" s="157"/>
      <c r="H61" s="157"/>
      <c r="I61" s="157"/>
      <c r="J61" s="157"/>
      <c r="K61" s="158" t="s">
        <v>246</v>
      </c>
      <c r="L61" s="153"/>
      <c r="M61" s="59">
        <v>6</v>
      </c>
      <c r="N61" s="84"/>
      <c r="O61" s="46">
        <f t="shared" si="2"/>
        <v>0</v>
      </c>
    </row>
    <row r="62" spans="1:27" s="11" customFormat="1" ht="34.5" customHeight="1" x14ac:dyDescent="0.25">
      <c r="A62" s="37" t="s">
        <v>510</v>
      </c>
      <c r="B62" s="38" t="s">
        <v>287</v>
      </c>
      <c r="C62" s="39" t="s">
        <v>744</v>
      </c>
      <c r="D62" s="157" t="s">
        <v>32</v>
      </c>
      <c r="E62" s="157"/>
      <c r="F62" s="157"/>
      <c r="G62" s="157"/>
      <c r="H62" s="157"/>
      <c r="I62" s="157"/>
      <c r="J62" s="157"/>
      <c r="K62" s="158" t="s">
        <v>24</v>
      </c>
      <c r="L62" s="153"/>
      <c r="M62" s="59">
        <v>45</v>
      </c>
      <c r="N62" s="84"/>
      <c r="O62" s="46">
        <f t="shared" si="2"/>
        <v>0</v>
      </c>
    </row>
    <row r="63" spans="1:27" s="11" customFormat="1" ht="34.5" customHeight="1" x14ac:dyDescent="0.25">
      <c r="A63" s="37" t="s">
        <v>511</v>
      </c>
      <c r="B63" s="38" t="s">
        <v>288</v>
      </c>
      <c r="C63" s="39" t="s">
        <v>744</v>
      </c>
      <c r="D63" s="157" t="s">
        <v>33</v>
      </c>
      <c r="E63" s="157"/>
      <c r="F63" s="157"/>
      <c r="G63" s="157"/>
      <c r="H63" s="157"/>
      <c r="I63" s="157"/>
      <c r="J63" s="157"/>
      <c r="K63" s="158" t="s">
        <v>1153</v>
      </c>
      <c r="L63" s="153"/>
      <c r="M63" s="59">
        <v>200</v>
      </c>
      <c r="N63" s="84"/>
      <c r="O63" s="46">
        <f t="shared" si="2"/>
        <v>0</v>
      </c>
    </row>
    <row r="64" spans="1:27" s="11" customFormat="1" ht="24" customHeight="1" x14ac:dyDescent="0.25">
      <c r="A64" s="37" t="s">
        <v>512</v>
      </c>
      <c r="B64" s="38" t="s">
        <v>289</v>
      </c>
      <c r="C64" s="39" t="s">
        <v>744</v>
      </c>
      <c r="D64" s="159" t="s">
        <v>1078</v>
      </c>
      <c r="E64" s="157"/>
      <c r="F64" s="157"/>
      <c r="G64" s="157"/>
      <c r="H64" s="157"/>
      <c r="I64" s="157"/>
      <c r="J64" s="157"/>
      <c r="K64" s="153" t="s">
        <v>248</v>
      </c>
      <c r="L64" s="153"/>
      <c r="M64" s="59">
        <v>106.72</v>
      </c>
      <c r="N64" s="84"/>
      <c r="O64" s="46">
        <f t="shared" si="2"/>
        <v>0</v>
      </c>
    </row>
    <row r="65" spans="1:15" s="10" customFormat="1" ht="36" customHeight="1" x14ac:dyDescent="0.25">
      <c r="A65" s="37" t="s">
        <v>513</v>
      </c>
      <c r="B65" s="38" t="s">
        <v>290</v>
      </c>
      <c r="C65" s="39" t="s">
        <v>744</v>
      </c>
      <c r="D65" s="159" t="s">
        <v>1079</v>
      </c>
      <c r="E65" s="157"/>
      <c r="F65" s="157"/>
      <c r="G65" s="157"/>
      <c r="H65" s="157"/>
      <c r="I65" s="157"/>
      <c r="J65" s="157"/>
      <c r="K65" s="160" t="s">
        <v>1008</v>
      </c>
      <c r="L65" s="161"/>
      <c r="M65" s="59">
        <v>1</v>
      </c>
      <c r="N65" s="84"/>
      <c r="O65" s="46">
        <f t="shared" si="2"/>
        <v>0</v>
      </c>
    </row>
    <row r="66" spans="1:15" s="11" customFormat="1" ht="24.75" customHeight="1" x14ac:dyDescent="0.25">
      <c r="A66" s="37" t="s">
        <v>514</v>
      </c>
      <c r="B66" s="38" t="s">
        <v>291</v>
      </c>
      <c r="C66" s="39" t="s">
        <v>744</v>
      </c>
      <c r="D66" s="157" t="s">
        <v>34</v>
      </c>
      <c r="E66" s="157"/>
      <c r="F66" s="157"/>
      <c r="G66" s="157"/>
      <c r="H66" s="157"/>
      <c r="I66" s="157"/>
      <c r="J66" s="157"/>
      <c r="K66" s="153" t="s">
        <v>139</v>
      </c>
      <c r="L66" s="153"/>
      <c r="M66" s="59">
        <v>2</v>
      </c>
      <c r="N66" s="84"/>
      <c r="O66" s="46">
        <f t="shared" si="2"/>
        <v>0</v>
      </c>
    </row>
    <row r="67" spans="1:15" s="11" customFormat="1" ht="33" customHeight="1" x14ac:dyDescent="0.25">
      <c r="A67" s="37" t="s">
        <v>515</v>
      </c>
      <c r="B67" s="38" t="s">
        <v>292</v>
      </c>
      <c r="C67" s="39" t="s">
        <v>744</v>
      </c>
      <c r="D67" s="157" t="s">
        <v>35</v>
      </c>
      <c r="E67" s="157"/>
      <c r="F67" s="157"/>
      <c r="G67" s="157"/>
      <c r="H67" s="157"/>
      <c r="I67" s="157"/>
      <c r="J67" s="157"/>
      <c r="K67" s="153" t="s">
        <v>139</v>
      </c>
      <c r="L67" s="153"/>
      <c r="M67" s="59">
        <v>15</v>
      </c>
      <c r="N67" s="84"/>
      <c r="O67" s="46">
        <f t="shared" si="2"/>
        <v>0</v>
      </c>
    </row>
    <row r="68" spans="1:15" s="11" customFormat="1" ht="38.25" customHeight="1" x14ac:dyDescent="0.25">
      <c r="A68" s="37" t="s">
        <v>516</v>
      </c>
      <c r="B68" s="38" t="s">
        <v>293</v>
      </c>
      <c r="C68" s="39" t="s">
        <v>744</v>
      </c>
      <c r="D68" s="157" t="s">
        <v>36</v>
      </c>
      <c r="E68" s="157"/>
      <c r="F68" s="157"/>
      <c r="G68" s="157"/>
      <c r="H68" s="157"/>
      <c r="I68" s="157"/>
      <c r="J68" s="157"/>
      <c r="K68" s="153" t="s">
        <v>139</v>
      </c>
      <c r="L68" s="153"/>
      <c r="M68" s="59">
        <v>14</v>
      </c>
      <c r="N68" s="84"/>
      <c r="O68" s="46">
        <f t="shared" si="2"/>
        <v>0</v>
      </c>
    </row>
    <row r="69" spans="1:15" s="11" customFormat="1" ht="16.5" customHeight="1" x14ac:dyDescent="0.25">
      <c r="A69" s="162" t="s">
        <v>1155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46">
        <f>SUM(O51:O68)</f>
        <v>0</v>
      </c>
    </row>
    <row r="70" spans="1:15" s="11" customFormat="1" ht="12.75" customHeight="1" x14ac:dyDescent="0.25">
      <c r="A70" s="41"/>
      <c r="B70" s="42">
        <v>4</v>
      </c>
      <c r="C70" s="168" t="s">
        <v>37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9"/>
    </row>
    <row r="71" spans="1:15" s="11" customFormat="1" ht="12.75" customHeight="1" x14ac:dyDescent="0.25">
      <c r="A71" s="57"/>
      <c r="B71" s="58" t="s">
        <v>294</v>
      </c>
      <c r="C71" s="164" t="s">
        <v>38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5"/>
    </row>
    <row r="72" spans="1:15" s="11" customFormat="1" ht="14.25" customHeight="1" x14ac:dyDescent="0.25">
      <c r="A72" s="37" t="s">
        <v>517</v>
      </c>
      <c r="B72" s="38" t="s">
        <v>295</v>
      </c>
      <c r="C72" s="39" t="s">
        <v>746</v>
      </c>
      <c r="D72" s="159" t="s">
        <v>42</v>
      </c>
      <c r="E72" s="157"/>
      <c r="F72" s="157"/>
      <c r="G72" s="157"/>
      <c r="H72" s="157"/>
      <c r="I72" s="157"/>
      <c r="J72" s="157"/>
      <c r="K72" s="158" t="s">
        <v>246</v>
      </c>
      <c r="L72" s="153"/>
      <c r="M72" s="59">
        <v>113</v>
      </c>
      <c r="N72" s="84"/>
      <c r="O72" s="46">
        <f t="shared" ref="O72:O78" si="3">ROUND((M72*N72),2)</f>
        <v>0</v>
      </c>
    </row>
    <row r="73" spans="1:15" s="11" customFormat="1" ht="25.5" customHeight="1" x14ac:dyDescent="0.25">
      <c r="A73" s="37" t="s">
        <v>518</v>
      </c>
      <c r="B73" s="38" t="s">
        <v>296</v>
      </c>
      <c r="C73" s="39" t="s">
        <v>746</v>
      </c>
      <c r="D73" s="157" t="s">
        <v>39</v>
      </c>
      <c r="E73" s="157"/>
      <c r="F73" s="157"/>
      <c r="G73" s="157"/>
      <c r="H73" s="157"/>
      <c r="I73" s="157"/>
      <c r="J73" s="157"/>
      <c r="K73" s="158" t="s">
        <v>246</v>
      </c>
      <c r="L73" s="153"/>
      <c r="M73" s="59">
        <v>11.03</v>
      </c>
      <c r="N73" s="84"/>
      <c r="O73" s="46">
        <f t="shared" si="3"/>
        <v>0</v>
      </c>
    </row>
    <row r="74" spans="1:15" s="11" customFormat="1" ht="24.75" customHeight="1" x14ac:dyDescent="0.25">
      <c r="A74" s="37" t="s">
        <v>519</v>
      </c>
      <c r="B74" s="38" t="s">
        <v>297</v>
      </c>
      <c r="C74" s="39" t="s">
        <v>746</v>
      </c>
      <c r="D74" s="159" t="s">
        <v>1146</v>
      </c>
      <c r="E74" s="157"/>
      <c r="F74" s="157"/>
      <c r="G74" s="157"/>
      <c r="H74" s="157"/>
      <c r="I74" s="157"/>
      <c r="J74" s="157"/>
      <c r="K74" s="158" t="s">
        <v>24</v>
      </c>
      <c r="L74" s="153"/>
      <c r="M74" s="59">
        <v>35</v>
      </c>
      <c r="N74" s="84"/>
      <c r="O74" s="46">
        <f t="shared" si="3"/>
        <v>0</v>
      </c>
    </row>
    <row r="75" spans="1:15" s="11" customFormat="1" ht="24" customHeight="1" x14ac:dyDescent="0.25">
      <c r="A75" s="37" t="s">
        <v>520</v>
      </c>
      <c r="B75" s="38" t="s">
        <v>298</v>
      </c>
      <c r="C75" s="39" t="s">
        <v>746</v>
      </c>
      <c r="D75" s="159" t="s">
        <v>1080</v>
      </c>
      <c r="E75" s="159"/>
      <c r="F75" s="159"/>
      <c r="G75" s="159"/>
      <c r="H75" s="159"/>
      <c r="I75" s="159"/>
      <c r="J75" s="159"/>
      <c r="K75" s="153" t="s">
        <v>248</v>
      </c>
      <c r="L75" s="153"/>
      <c r="M75" s="59">
        <v>58</v>
      </c>
      <c r="N75" s="84"/>
      <c r="O75" s="46">
        <f t="shared" si="3"/>
        <v>0</v>
      </c>
    </row>
    <row r="76" spans="1:15" s="11" customFormat="1" ht="12.75" customHeight="1" x14ac:dyDescent="0.25">
      <c r="A76" s="37" t="s">
        <v>521</v>
      </c>
      <c r="B76" s="38" t="s">
        <v>299</v>
      </c>
      <c r="C76" s="39" t="s">
        <v>746</v>
      </c>
      <c r="D76" s="159" t="s">
        <v>1147</v>
      </c>
      <c r="E76" s="157"/>
      <c r="F76" s="157"/>
      <c r="G76" s="157"/>
      <c r="H76" s="157"/>
      <c r="I76" s="157"/>
      <c r="J76" s="157"/>
      <c r="K76" s="158" t="s">
        <v>246</v>
      </c>
      <c r="L76" s="153"/>
      <c r="M76" s="59">
        <v>200</v>
      </c>
      <c r="N76" s="84"/>
      <c r="O76" s="46">
        <f t="shared" si="3"/>
        <v>0</v>
      </c>
    </row>
    <row r="77" spans="1:15" s="11" customFormat="1" ht="12" customHeight="1" x14ac:dyDescent="0.25">
      <c r="A77" s="37" t="s">
        <v>522</v>
      </c>
      <c r="B77" s="38" t="s">
        <v>300</v>
      </c>
      <c r="C77" s="39" t="s">
        <v>746</v>
      </c>
      <c r="D77" s="159" t="s">
        <v>1148</v>
      </c>
      <c r="E77" s="157"/>
      <c r="F77" s="157"/>
      <c r="G77" s="157"/>
      <c r="H77" s="157"/>
      <c r="I77" s="157"/>
      <c r="J77" s="157"/>
      <c r="K77" s="158" t="s">
        <v>24</v>
      </c>
      <c r="L77" s="153"/>
      <c r="M77" s="59">
        <v>35</v>
      </c>
      <c r="N77" s="84"/>
      <c r="O77" s="46">
        <f t="shared" si="3"/>
        <v>0</v>
      </c>
    </row>
    <row r="78" spans="1:15" s="11" customFormat="1" ht="13.5" customHeight="1" x14ac:dyDescent="0.25">
      <c r="A78" s="37" t="s">
        <v>523</v>
      </c>
      <c r="B78" s="38" t="s">
        <v>301</v>
      </c>
      <c r="C78" s="39" t="s">
        <v>746</v>
      </c>
      <c r="D78" s="159" t="s">
        <v>1149</v>
      </c>
      <c r="E78" s="157"/>
      <c r="F78" s="157"/>
      <c r="G78" s="157"/>
      <c r="H78" s="157"/>
      <c r="I78" s="157"/>
      <c r="J78" s="157"/>
      <c r="K78" s="158" t="s">
        <v>246</v>
      </c>
      <c r="L78" s="153"/>
      <c r="M78" s="59">
        <v>200</v>
      </c>
      <c r="N78" s="84"/>
      <c r="O78" s="46">
        <f t="shared" si="3"/>
        <v>0</v>
      </c>
    </row>
    <row r="79" spans="1:15" s="11" customFormat="1" ht="16.5" customHeight="1" x14ac:dyDescent="0.25">
      <c r="A79" s="162" t="s">
        <v>1155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46">
        <f>SUM(O72:O78)</f>
        <v>0</v>
      </c>
    </row>
    <row r="80" spans="1:15" s="11" customFormat="1" ht="12.75" customHeight="1" x14ac:dyDescent="0.25">
      <c r="A80" s="57"/>
      <c r="B80" s="58" t="s">
        <v>302</v>
      </c>
      <c r="C80" s="164" t="s">
        <v>40</v>
      </c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5"/>
    </row>
    <row r="81" spans="1:15" s="11" customFormat="1" ht="26.25" customHeight="1" x14ac:dyDescent="0.25">
      <c r="A81" s="37" t="s">
        <v>524</v>
      </c>
      <c r="B81" s="38" t="s">
        <v>303</v>
      </c>
      <c r="C81" s="39" t="s">
        <v>746</v>
      </c>
      <c r="D81" s="159" t="s">
        <v>1150</v>
      </c>
      <c r="E81" s="157"/>
      <c r="F81" s="157"/>
      <c r="G81" s="157"/>
      <c r="H81" s="157"/>
      <c r="I81" s="157"/>
      <c r="J81" s="157"/>
      <c r="K81" s="158" t="s">
        <v>24</v>
      </c>
      <c r="L81" s="153"/>
      <c r="M81" s="59">
        <v>83.5</v>
      </c>
      <c r="N81" s="84"/>
      <c r="O81" s="46">
        <f>ROUND((M81*N81),2)</f>
        <v>0</v>
      </c>
    </row>
    <row r="82" spans="1:15" s="11" customFormat="1" ht="23.25" customHeight="1" x14ac:dyDescent="0.25">
      <c r="A82" s="37" t="s">
        <v>525</v>
      </c>
      <c r="B82" s="38" t="s">
        <v>304</v>
      </c>
      <c r="C82" s="39" t="s">
        <v>746</v>
      </c>
      <c r="D82" s="159" t="s">
        <v>1151</v>
      </c>
      <c r="E82" s="157"/>
      <c r="F82" s="157"/>
      <c r="G82" s="157"/>
      <c r="H82" s="157"/>
      <c r="I82" s="157"/>
      <c r="J82" s="157"/>
      <c r="K82" s="158" t="s">
        <v>24</v>
      </c>
      <c r="L82" s="153"/>
      <c r="M82" s="59">
        <v>23.65</v>
      </c>
      <c r="N82" s="84"/>
      <c r="O82" s="46">
        <f>ROUND((M82*N82),2)</f>
        <v>0</v>
      </c>
    </row>
    <row r="83" spans="1:15" s="11" customFormat="1" ht="16.5" customHeight="1" x14ac:dyDescent="0.25">
      <c r="A83" s="162" t="s">
        <v>1155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46">
        <f>SUM(O81:O82)</f>
        <v>0</v>
      </c>
    </row>
    <row r="84" spans="1:15" s="11" customFormat="1" ht="12.75" customHeight="1" x14ac:dyDescent="0.25">
      <c r="A84" s="57"/>
      <c r="B84" s="58" t="s">
        <v>305</v>
      </c>
      <c r="C84" s="164" t="s">
        <v>41</v>
      </c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5"/>
    </row>
    <row r="85" spans="1:15" s="11" customFormat="1" ht="13.5" customHeight="1" x14ac:dyDescent="0.25">
      <c r="A85" s="37" t="s">
        <v>526</v>
      </c>
      <c r="B85" s="65">
        <v>4.3099999999999996</v>
      </c>
      <c r="C85" s="35" t="s">
        <v>746</v>
      </c>
      <c r="D85" s="159" t="s">
        <v>42</v>
      </c>
      <c r="E85" s="159"/>
      <c r="F85" s="159"/>
      <c r="G85" s="159"/>
      <c r="H85" s="159"/>
      <c r="I85" s="159"/>
      <c r="J85" s="159"/>
      <c r="K85" s="153" t="s">
        <v>248</v>
      </c>
      <c r="L85" s="153"/>
      <c r="M85" s="59">
        <v>618</v>
      </c>
      <c r="N85" s="84"/>
      <c r="O85" s="46">
        <f>ROUND((M85*N85),2)</f>
        <v>0</v>
      </c>
    </row>
    <row r="86" spans="1:15" s="11" customFormat="1" ht="25.5" customHeight="1" x14ac:dyDescent="0.25">
      <c r="A86" s="37" t="s">
        <v>527</v>
      </c>
      <c r="B86" s="38" t="s">
        <v>306</v>
      </c>
      <c r="C86" s="35" t="s">
        <v>746</v>
      </c>
      <c r="D86" s="159" t="s">
        <v>1081</v>
      </c>
      <c r="E86" s="159"/>
      <c r="F86" s="159"/>
      <c r="G86" s="159"/>
      <c r="H86" s="159"/>
      <c r="I86" s="159"/>
      <c r="J86" s="159"/>
      <c r="K86" s="153" t="s">
        <v>248</v>
      </c>
      <c r="L86" s="153"/>
      <c r="M86" s="59">
        <v>308.47000000000003</v>
      </c>
      <c r="N86" s="84"/>
      <c r="O86" s="46">
        <f>ROUND((M86*N86),2)</f>
        <v>0</v>
      </c>
    </row>
    <row r="87" spans="1:15" s="11" customFormat="1" ht="25.5" customHeight="1" x14ac:dyDescent="0.25">
      <c r="A87" s="37" t="s">
        <v>528</v>
      </c>
      <c r="B87" s="38" t="s">
        <v>307</v>
      </c>
      <c r="C87" s="35" t="s">
        <v>746</v>
      </c>
      <c r="D87" s="159" t="s">
        <v>1152</v>
      </c>
      <c r="E87" s="157"/>
      <c r="F87" s="157"/>
      <c r="G87" s="157"/>
      <c r="H87" s="157"/>
      <c r="I87" s="157"/>
      <c r="J87" s="157"/>
      <c r="K87" s="161" t="s">
        <v>248</v>
      </c>
      <c r="L87" s="161"/>
      <c r="M87" s="59">
        <v>309.52999999999997</v>
      </c>
      <c r="N87" s="84"/>
      <c r="O87" s="46">
        <f>ROUND((M87*N87),2)</f>
        <v>0</v>
      </c>
    </row>
    <row r="88" spans="1:15" s="11" customFormat="1" ht="16.5" customHeight="1" x14ac:dyDescent="0.25">
      <c r="A88" s="162" t="s">
        <v>1155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46">
        <f>SUM(O85:O87)</f>
        <v>0</v>
      </c>
    </row>
    <row r="89" spans="1:15" s="11" customFormat="1" ht="12.75" customHeight="1" x14ac:dyDescent="0.25">
      <c r="A89" s="41"/>
      <c r="B89" s="66" t="s">
        <v>308</v>
      </c>
      <c r="C89" s="173" t="s">
        <v>43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4"/>
    </row>
    <row r="90" spans="1:15" s="11" customFormat="1" ht="12.75" customHeight="1" x14ac:dyDescent="0.25">
      <c r="A90" s="57"/>
      <c r="B90" s="58" t="s">
        <v>309</v>
      </c>
      <c r="C90" s="164" t="s">
        <v>37</v>
      </c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5"/>
    </row>
    <row r="91" spans="1:15" s="11" customFormat="1" ht="35.25" customHeight="1" x14ac:dyDescent="0.25">
      <c r="A91" s="37" t="s">
        <v>529</v>
      </c>
      <c r="B91" s="38" t="s">
        <v>310</v>
      </c>
      <c r="C91" s="39" t="s">
        <v>746</v>
      </c>
      <c r="D91" s="157" t="s">
        <v>44</v>
      </c>
      <c r="E91" s="157"/>
      <c r="F91" s="157"/>
      <c r="G91" s="157"/>
      <c r="H91" s="157"/>
      <c r="I91" s="157"/>
      <c r="J91" s="157"/>
      <c r="K91" s="158" t="s">
        <v>1153</v>
      </c>
      <c r="L91" s="153"/>
      <c r="M91" s="59">
        <v>168</v>
      </c>
      <c r="N91" s="84"/>
      <c r="O91" s="46">
        <f t="shared" ref="O91:O98" si="4">ROUND((M91*N91),2)</f>
        <v>0</v>
      </c>
    </row>
    <row r="92" spans="1:15" s="11" customFormat="1" ht="25.5" customHeight="1" x14ac:dyDescent="0.25">
      <c r="A92" s="37" t="s">
        <v>530</v>
      </c>
      <c r="B92" s="38" t="s">
        <v>311</v>
      </c>
      <c r="C92" s="39" t="s">
        <v>746</v>
      </c>
      <c r="D92" s="159" t="s">
        <v>1062</v>
      </c>
      <c r="E92" s="157"/>
      <c r="F92" s="157"/>
      <c r="G92" s="157"/>
      <c r="H92" s="157"/>
      <c r="I92" s="157"/>
      <c r="J92" s="157"/>
      <c r="K92" s="153" t="s">
        <v>247</v>
      </c>
      <c r="L92" s="153"/>
      <c r="M92" s="59">
        <v>513.62</v>
      </c>
      <c r="N92" s="84"/>
      <c r="O92" s="46">
        <f t="shared" si="4"/>
        <v>0</v>
      </c>
    </row>
    <row r="93" spans="1:15" s="11" customFormat="1" ht="24" customHeight="1" x14ac:dyDescent="0.25">
      <c r="A93" s="37" t="s">
        <v>531</v>
      </c>
      <c r="B93" s="38" t="s">
        <v>312</v>
      </c>
      <c r="C93" s="39" t="s">
        <v>746</v>
      </c>
      <c r="D93" s="157" t="s">
        <v>45</v>
      </c>
      <c r="E93" s="157"/>
      <c r="F93" s="157"/>
      <c r="G93" s="157"/>
      <c r="H93" s="157"/>
      <c r="I93" s="157"/>
      <c r="J93" s="157"/>
      <c r="K93" s="158" t="s">
        <v>246</v>
      </c>
      <c r="L93" s="153"/>
      <c r="M93" s="59">
        <v>100.8</v>
      </c>
      <c r="N93" s="84"/>
      <c r="O93" s="46">
        <f t="shared" si="4"/>
        <v>0</v>
      </c>
    </row>
    <row r="94" spans="1:15" s="11" customFormat="1" ht="37.5" customHeight="1" x14ac:dyDescent="0.25">
      <c r="A94" s="37" t="s">
        <v>532</v>
      </c>
      <c r="B94" s="38" t="s">
        <v>313</v>
      </c>
      <c r="C94" s="39" t="s">
        <v>746</v>
      </c>
      <c r="D94" s="159" t="s">
        <v>1082</v>
      </c>
      <c r="E94" s="157"/>
      <c r="F94" s="157"/>
      <c r="G94" s="157"/>
      <c r="H94" s="157"/>
      <c r="I94" s="157"/>
      <c r="J94" s="157"/>
      <c r="K94" s="158" t="s">
        <v>246</v>
      </c>
      <c r="L94" s="153"/>
      <c r="M94" s="59">
        <v>14.62</v>
      </c>
      <c r="N94" s="84"/>
      <c r="O94" s="46">
        <f t="shared" si="4"/>
        <v>0</v>
      </c>
    </row>
    <row r="95" spans="1:15" s="11" customFormat="1" ht="14.25" customHeight="1" x14ac:dyDescent="0.25">
      <c r="A95" s="37" t="s">
        <v>533</v>
      </c>
      <c r="B95" s="38" t="s">
        <v>314</v>
      </c>
      <c r="C95" s="39" t="s">
        <v>746</v>
      </c>
      <c r="D95" s="157" t="s">
        <v>46</v>
      </c>
      <c r="E95" s="157"/>
      <c r="F95" s="157"/>
      <c r="G95" s="157"/>
      <c r="H95" s="157"/>
      <c r="I95" s="157"/>
      <c r="J95" s="157"/>
      <c r="K95" s="153" t="s">
        <v>247</v>
      </c>
      <c r="L95" s="153"/>
      <c r="M95" s="59">
        <v>337.29</v>
      </c>
      <c r="N95" s="84"/>
      <c r="O95" s="46">
        <f t="shared" si="4"/>
        <v>0</v>
      </c>
    </row>
    <row r="96" spans="1:15" s="11" customFormat="1" ht="25.5" customHeight="1" x14ac:dyDescent="0.25">
      <c r="A96" s="37" t="s">
        <v>534</v>
      </c>
      <c r="B96" s="38" t="s">
        <v>315</v>
      </c>
      <c r="C96" s="39" t="s">
        <v>746</v>
      </c>
      <c r="D96" s="157" t="s">
        <v>47</v>
      </c>
      <c r="E96" s="157"/>
      <c r="F96" s="157"/>
      <c r="G96" s="157"/>
      <c r="H96" s="157"/>
      <c r="I96" s="157"/>
      <c r="J96" s="157"/>
      <c r="K96" s="158" t="s">
        <v>884</v>
      </c>
      <c r="L96" s="153"/>
      <c r="M96" s="59">
        <v>37.012</v>
      </c>
      <c r="N96" s="84"/>
      <c r="O96" s="46">
        <f t="shared" si="4"/>
        <v>0</v>
      </c>
    </row>
    <row r="97" spans="1:15" s="11" customFormat="1" ht="23.25" customHeight="1" x14ac:dyDescent="0.25">
      <c r="A97" s="37" t="s">
        <v>535</v>
      </c>
      <c r="B97" s="38" t="s">
        <v>316</v>
      </c>
      <c r="C97" s="39" t="s">
        <v>746</v>
      </c>
      <c r="D97" s="157" t="s">
        <v>49</v>
      </c>
      <c r="E97" s="157"/>
      <c r="F97" s="157"/>
      <c r="G97" s="157"/>
      <c r="H97" s="157"/>
      <c r="I97" s="157"/>
      <c r="J97" s="157"/>
      <c r="K97" s="158" t="s">
        <v>884</v>
      </c>
      <c r="L97" s="153"/>
      <c r="M97" s="59">
        <v>37.012</v>
      </c>
      <c r="N97" s="84"/>
      <c r="O97" s="46">
        <f t="shared" si="4"/>
        <v>0</v>
      </c>
    </row>
    <row r="98" spans="1:15" s="11" customFormat="1" ht="25.5" customHeight="1" x14ac:dyDescent="0.25">
      <c r="A98" s="37" t="s">
        <v>536</v>
      </c>
      <c r="B98" s="38" t="s">
        <v>317</v>
      </c>
      <c r="C98" s="39" t="s">
        <v>746</v>
      </c>
      <c r="D98" s="157" t="s">
        <v>50</v>
      </c>
      <c r="E98" s="157"/>
      <c r="F98" s="157"/>
      <c r="G98" s="157"/>
      <c r="H98" s="157"/>
      <c r="I98" s="157"/>
      <c r="J98" s="157"/>
      <c r="K98" s="158" t="s">
        <v>246</v>
      </c>
      <c r="L98" s="153"/>
      <c r="M98" s="59">
        <v>156</v>
      </c>
      <c r="N98" s="84"/>
      <c r="O98" s="46">
        <f t="shared" si="4"/>
        <v>0</v>
      </c>
    </row>
    <row r="99" spans="1:15" s="11" customFormat="1" ht="16.5" customHeight="1" x14ac:dyDescent="0.25">
      <c r="A99" s="162" t="s">
        <v>1155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46">
        <f>SUM(O91:O98)</f>
        <v>0</v>
      </c>
    </row>
    <row r="100" spans="1:15" s="11" customFormat="1" ht="12.75" customHeight="1" x14ac:dyDescent="0.25">
      <c r="A100" s="57"/>
      <c r="B100" s="58" t="s">
        <v>318</v>
      </c>
      <c r="C100" s="166" t="s">
        <v>51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7"/>
    </row>
    <row r="101" spans="1:15" s="11" customFormat="1" ht="24.75" customHeight="1" x14ac:dyDescent="0.25">
      <c r="A101" s="37" t="s">
        <v>537</v>
      </c>
      <c r="B101" s="38" t="s">
        <v>319</v>
      </c>
      <c r="C101" s="39" t="s">
        <v>746</v>
      </c>
      <c r="D101" s="157" t="s">
        <v>52</v>
      </c>
      <c r="E101" s="157"/>
      <c r="F101" s="157"/>
      <c r="G101" s="157"/>
      <c r="H101" s="157"/>
      <c r="I101" s="157"/>
      <c r="J101" s="157"/>
      <c r="K101" s="158" t="s">
        <v>1153</v>
      </c>
      <c r="L101" s="153"/>
      <c r="M101" s="59">
        <v>27.01</v>
      </c>
      <c r="N101" s="84"/>
      <c r="O101" s="46">
        <f t="shared" ref="O101:O107" si="5">ROUND((M101*N101),2)</f>
        <v>0</v>
      </c>
    </row>
    <row r="102" spans="1:15" s="11" customFormat="1" ht="25.5" customHeight="1" x14ac:dyDescent="0.25">
      <c r="A102" s="37" t="s">
        <v>538</v>
      </c>
      <c r="B102" s="38" t="s">
        <v>320</v>
      </c>
      <c r="C102" s="39" t="s">
        <v>746</v>
      </c>
      <c r="D102" s="157" t="s">
        <v>53</v>
      </c>
      <c r="E102" s="157"/>
      <c r="F102" s="157"/>
      <c r="G102" s="157"/>
      <c r="H102" s="157"/>
      <c r="I102" s="157"/>
      <c r="J102" s="157"/>
      <c r="K102" s="158" t="s">
        <v>884</v>
      </c>
      <c r="L102" s="153"/>
      <c r="M102" s="59">
        <v>6.2880000000000003</v>
      </c>
      <c r="N102" s="84"/>
      <c r="O102" s="46">
        <f t="shared" si="5"/>
        <v>0</v>
      </c>
    </row>
    <row r="103" spans="1:15" s="11" customFormat="1" ht="24" customHeight="1" x14ac:dyDescent="0.25">
      <c r="A103" s="37" t="s">
        <v>539</v>
      </c>
      <c r="B103" s="38" t="s">
        <v>321</v>
      </c>
      <c r="C103" s="39" t="s">
        <v>746</v>
      </c>
      <c r="D103" s="157" t="s">
        <v>54</v>
      </c>
      <c r="E103" s="157"/>
      <c r="F103" s="157"/>
      <c r="G103" s="157"/>
      <c r="H103" s="157"/>
      <c r="I103" s="157"/>
      <c r="J103" s="157"/>
      <c r="K103" s="158" t="s">
        <v>884</v>
      </c>
      <c r="L103" s="153"/>
      <c r="M103" s="59">
        <v>6.2880000000000003</v>
      </c>
      <c r="N103" s="84"/>
      <c r="O103" s="46">
        <f t="shared" si="5"/>
        <v>0</v>
      </c>
    </row>
    <row r="104" spans="1:15" s="11" customFormat="1" ht="26.25" customHeight="1" x14ac:dyDescent="0.25">
      <c r="A104" s="37" t="s">
        <v>540</v>
      </c>
      <c r="B104" s="38" t="s">
        <v>322</v>
      </c>
      <c r="C104" s="39" t="s">
        <v>746</v>
      </c>
      <c r="D104" s="157" t="s">
        <v>55</v>
      </c>
      <c r="E104" s="157"/>
      <c r="F104" s="157"/>
      <c r="G104" s="157"/>
      <c r="H104" s="157"/>
      <c r="I104" s="157"/>
      <c r="J104" s="157"/>
      <c r="K104" s="158" t="s">
        <v>246</v>
      </c>
      <c r="L104" s="153"/>
      <c r="M104" s="59">
        <v>7</v>
      </c>
      <c r="N104" s="84"/>
      <c r="O104" s="46">
        <f t="shared" si="5"/>
        <v>0</v>
      </c>
    </row>
    <row r="105" spans="1:15" s="11" customFormat="1" ht="35.25" customHeight="1" x14ac:dyDescent="0.25">
      <c r="A105" s="37" t="s">
        <v>541</v>
      </c>
      <c r="B105" s="38" t="s">
        <v>323</v>
      </c>
      <c r="C105" s="39" t="s">
        <v>746</v>
      </c>
      <c r="D105" s="157" t="s">
        <v>56</v>
      </c>
      <c r="E105" s="157"/>
      <c r="F105" s="157"/>
      <c r="G105" s="157"/>
      <c r="H105" s="157"/>
      <c r="I105" s="157"/>
      <c r="J105" s="157"/>
      <c r="K105" s="158" t="s">
        <v>246</v>
      </c>
      <c r="L105" s="153"/>
      <c r="M105" s="59">
        <v>8</v>
      </c>
      <c r="N105" s="84"/>
      <c r="O105" s="46">
        <f t="shared" si="5"/>
        <v>0</v>
      </c>
    </row>
    <row r="106" spans="1:15" s="11" customFormat="1" ht="25.5" customHeight="1" x14ac:dyDescent="0.25">
      <c r="A106" s="37" t="s">
        <v>542</v>
      </c>
      <c r="B106" s="38" t="s">
        <v>324</v>
      </c>
      <c r="C106" s="39" t="s">
        <v>746</v>
      </c>
      <c r="D106" s="157" t="s">
        <v>57</v>
      </c>
      <c r="E106" s="157"/>
      <c r="F106" s="157"/>
      <c r="G106" s="157"/>
      <c r="H106" s="157"/>
      <c r="I106" s="157"/>
      <c r="J106" s="157"/>
      <c r="K106" s="158" t="s">
        <v>246</v>
      </c>
      <c r="L106" s="153"/>
      <c r="M106" s="59">
        <v>23</v>
      </c>
      <c r="N106" s="84"/>
      <c r="O106" s="46">
        <f t="shared" si="5"/>
        <v>0</v>
      </c>
    </row>
    <row r="107" spans="1:15" s="11" customFormat="1" ht="24.75" customHeight="1" x14ac:dyDescent="0.25">
      <c r="A107" s="37" t="s">
        <v>543</v>
      </c>
      <c r="B107" s="38" t="s">
        <v>325</v>
      </c>
      <c r="C107" s="39" t="s">
        <v>746</v>
      </c>
      <c r="D107" s="157" t="s">
        <v>58</v>
      </c>
      <c r="E107" s="157"/>
      <c r="F107" s="157"/>
      <c r="G107" s="157"/>
      <c r="H107" s="157"/>
      <c r="I107" s="157"/>
      <c r="J107" s="157"/>
      <c r="K107" s="158" t="s">
        <v>24</v>
      </c>
      <c r="L107" s="153"/>
      <c r="M107" s="59">
        <v>8</v>
      </c>
      <c r="N107" s="84"/>
      <c r="O107" s="46">
        <f t="shared" si="5"/>
        <v>0</v>
      </c>
    </row>
    <row r="108" spans="1:15" s="11" customFormat="1" ht="16.5" customHeight="1" x14ac:dyDescent="0.25">
      <c r="A108" s="162" t="s">
        <v>1155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46">
        <f>SUM(O101:O107)</f>
        <v>0</v>
      </c>
    </row>
    <row r="109" spans="1:15" s="11" customFormat="1" ht="12.75" customHeight="1" x14ac:dyDescent="0.25">
      <c r="A109" s="41"/>
      <c r="B109" s="66" t="s">
        <v>326</v>
      </c>
      <c r="C109" s="168" t="s">
        <v>59</v>
      </c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</row>
    <row r="110" spans="1:15" s="11" customFormat="1" ht="35.25" customHeight="1" x14ac:dyDescent="0.25">
      <c r="A110" s="37" t="s">
        <v>544</v>
      </c>
      <c r="B110" s="38" t="s">
        <v>327</v>
      </c>
      <c r="C110" s="36" t="s">
        <v>746</v>
      </c>
      <c r="D110" s="157" t="s">
        <v>60</v>
      </c>
      <c r="E110" s="157"/>
      <c r="F110" s="157"/>
      <c r="G110" s="157"/>
      <c r="H110" s="157"/>
      <c r="I110" s="157"/>
      <c r="J110" s="157"/>
      <c r="K110" s="158" t="s">
        <v>1153</v>
      </c>
      <c r="L110" s="153"/>
      <c r="M110" s="59">
        <v>103.74</v>
      </c>
      <c r="N110" s="84"/>
      <c r="O110" s="46">
        <f t="shared" ref="O110:O118" si="6">ROUND((M110*N110),2)</f>
        <v>0</v>
      </c>
    </row>
    <row r="111" spans="1:15" s="11" customFormat="1" ht="24" customHeight="1" x14ac:dyDescent="0.25">
      <c r="A111" s="37" t="s">
        <v>545</v>
      </c>
      <c r="B111" s="38" t="s">
        <v>328</v>
      </c>
      <c r="C111" s="36" t="s">
        <v>746</v>
      </c>
      <c r="D111" s="159" t="s">
        <v>1062</v>
      </c>
      <c r="E111" s="157"/>
      <c r="F111" s="157"/>
      <c r="G111" s="157"/>
      <c r="H111" s="157"/>
      <c r="I111" s="157"/>
      <c r="J111" s="157"/>
      <c r="K111" s="153" t="s">
        <v>247</v>
      </c>
      <c r="L111" s="153"/>
      <c r="M111" s="59">
        <v>324.97000000000003</v>
      </c>
      <c r="N111" s="84"/>
      <c r="O111" s="46">
        <f t="shared" si="6"/>
        <v>0</v>
      </c>
    </row>
    <row r="112" spans="1:15" s="11" customFormat="1" ht="35.25" customHeight="1" x14ac:dyDescent="0.25">
      <c r="A112" s="37" t="s">
        <v>546</v>
      </c>
      <c r="B112" s="38" t="s">
        <v>329</v>
      </c>
      <c r="C112" s="36" t="s">
        <v>746</v>
      </c>
      <c r="D112" s="157" t="s">
        <v>61</v>
      </c>
      <c r="E112" s="157"/>
      <c r="F112" s="157"/>
      <c r="G112" s="157"/>
      <c r="H112" s="157"/>
      <c r="I112" s="157"/>
      <c r="J112" s="157"/>
      <c r="K112" s="158" t="s">
        <v>246</v>
      </c>
      <c r="L112" s="153"/>
      <c r="M112" s="59">
        <v>52.91</v>
      </c>
      <c r="N112" s="84"/>
      <c r="O112" s="46">
        <f t="shared" si="6"/>
        <v>0</v>
      </c>
    </row>
    <row r="113" spans="1:15" s="11" customFormat="1" ht="35.25" customHeight="1" x14ac:dyDescent="0.25">
      <c r="A113" s="37" t="s">
        <v>547</v>
      </c>
      <c r="B113" s="38" t="s">
        <v>330</v>
      </c>
      <c r="C113" s="36" t="s">
        <v>746</v>
      </c>
      <c r="D113" s="157" t="s">
        <v>62</v>
      </c>
      <c r="E113" s="157"/>
      <c r="F113" s="157"/>
      <c r="G113" s="157"/>
      <c r="H113" s="157"/>
      <c r="I113" s="157"/>
      <c r="J113" s="157"/>
      <c r="K113" s="158" t="s">
        <v>246</v>
      </c>
      <c r="L113" s="153"/>
      <c r="M113" s="59">
        <v>9.31</v>
      </c>
      <c r="N113" s="84"/>
      <c r="O113" s="46">
        <f t="shared" si="6"/>
        <v>0</v>
      </c>
    </row>
    <row r="114" spans="1:15" s="11" customFormat="1" ht="13.5" customHeight="1" x14ac:dyDescent="0.25">
      <c r="A114" s="37" t="s">
        <v>548</v>
      </c>
      <c r="B114" s="38" t="s">
        <v>331</v>
      </c>
      <c r="C114" s="36" t="s">
        <v>746</v>
      </c>
      <c r="D114" s="157" t="s">
        <v>46</v>
      </c>
      <c r="E114" s="157"/>
      <c r="F114" s="157"/>
      <c r="G114" s="157"/>
      <c r="H114" s="157"/>
      <c r="I114" s="157"/>
      <c r="J114" s="157"/>
      <c r="K114" s="153" t="s">
        <v>247</v>
      </c>
      <c r="L114" s="153"/>
      <c r="M114" s="59">
        <v>176.8</v>
      </c>
      <c r="N114" s="84"/>
      <c r="O114" s="46">
        <f t="shared" si="6"/>
        <v>0</v>
      </c>
    </row>
    <row r="115" spans="1:15" s="11" customFormat="1" ht="24.75" customHeight="1" x14ac:dyDescent="0.25">
      <c r="A115" s="37" t="s">
        <v>549</v>
      </c>
      <c r="B115" s="38" t="s">
        <v>332</v>
      </c>
      <c r="C115" s="36" t="s">
        <v>746</v>
      </c>
      <c r="D115" s="157" t="s">
        <v>63</v>
      </c>
      <c r="E115" s="157"/>
      <c r="F115" s="157"/>
      <c r="G115" s="157"/>
      <c r="H115" s="157"/>
      <c r="I115" s="157"/>
      <c r="J115" s="157"/>
      <c r="K115" s="158" t="s">
        <v>884</v>
      </c>
      <c r="L115" s="153"/>
      <c r="M115" s="59">
        <v>8.6950000000000003</v>
      </c>
      <c r="N115" s="84"/>
      <c r="O115" s="46">
        <f t="shared" si="6"/>
        <v>0</v>
      </c>
    </row>
    <row r="116" spans="1:15" s="11" customFormat="1" ht="23.25" customHeight="1" x14ac:dyDescent="0.25">
      <c r="A116" s="37" t="s">
        <v>550</v>
      </c>
      <c r="B116" s="38" t="s">
        <v>333</v>
      </c>
      <c r="C116" s="36" t="s">
        <v>746</v>
      </c>
      <c r="D116" s="157" t="s">
        <v>64</v>
      </c>
      <c r="E116" s="157"/>
      <c r="F116" s="157"/>
      <c r="G116" s="157"/>
      <c r="H116" s="157"/>
      <c r="I116" s="157"/>
      <c r="J116" s="157"/>
      <c r="K116" s="153" t="s">
        <v>48</v>
      </c>
      <c r="L116" s="153"/>
      <c r="M116" s="59">
        <v>8.6950000000000003</v>
      </c>
      <c r="N116" s="84"/>
      <c r="O116" s="46">
        <f t="shared" si="6"/>
        <v>0</v>
      </c>
    </row>
    <row r="117" spans="1:15" s="11" customFormat="1" ht="24" customHeight="1" x14ac:dyDescent="0.25">
      <c r="A117" s="37" t="s">
        <v>551</v>
      </c>
      <c r="B117" s="38" t="s">
        <v>334</v>
      </c>
      <c r="C117" s="36" t="s">
        <v>746</v>
      </c>
      <c r="D117" s="157" t="s">
        <v>65</v>
      </c>
      <c r="E117" s="157"/>
      <c r="F117" s="157"/>
      <c r="G117" s="157"/>
      <c r="H117" s="157"/>
      <c r="I117" s="157"/>
      <c r="J117" s="157"/>
      <c r="K117" s="158" t="s">
        <v>246</v>
      </c>
      <c r="L117" s="153"/>
      <c r="M117" s="59">
        <v>65</v>
      </c>
      <c r="N117" s="84"/>
      <c r="O117" s="46">
        <f t="shared" si="6"/>
        <v>0</v>
      </c>
    </row>
    <row r="118" spans="1:15" s="11" customFormat="1" ht="25.5" customHeight="1" x14ac:dyDescent="0.25">
      <c r="A118" s="37" t="s">
        <v>552</v>
      </c>
      <c r="B118" s="38" t="s">
        <v>335</v>
      </c>
      <c r="C118" s="36" t="s">
        <v>746</v>
      </c>
      <c r="D118" s="157" t="s">
        <v>66</v>
      </c>
      <c r="E118" s="157"/>
      <c r="F118" s="157"/>
      <c r="G118" s="157"/>
      <c r="H118" s="157"/>
      <c r="I118" s="157"/>
      <c r="J118" s="157"/>
      <c r="K118" s="158" t="s">
        <v>24</v>
      </c>
      <c r="L118" s="153"/>
      <c r="M118" s="59">
        <v>3.5</v>
      </c>
      <c r="N118" s="84"/>
      <c r="O118" s="46">
        <f t="shared" si="6"/>
        <v>0</v>
      </c>
    </row>
    <row r="119" spans="1:15" s="11" customFormat="1" ht="16.5" customHeight="1" x14ac:dyDescent="0.25">
      <c r="A119" s="162" t="s">
        <v>1155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46">
        <f>SUM(O110:O118)</f>
        <v>0</v>
      </c>
    </row>
    <row r="120" spans="1:15" s="11" customFormat="1" ht="12.75" customHeight="1" x14ac:dyDescent="0.25">
      <c r="A120" s="57"/>
      <c r="B120" s="58" t="s">
        <v>336</v>
      </c>
      <c r="C120" s="164" t="s">
        <v>67</v>
      </c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5"/>
    </row>
    <row r="121" spans="1:15" s="11" customFormat="1" ht="16.5" customHeight="1" x14ac:dyDescent="0.25">
      <c r="A121" s="37" t="s">
        <v>553</v>
      </c>
      <c r="B121" s="38" t="s">
        <v>1083</v>
      </c>
      <c r="C121" s="35" t="s">
        <v>746</v>
      </c>
      <c r="D121" s="157" t="s">
        <v>46</v>
      </c>
      <c r="E121" s="157"/>
      <c r="F121" s="157"/>
      <c r="G121" s="157"/>
      <c r="H121" s="157"/>
      <c r="I121" s="157"/>
      <c r="J121" s="157"/>
      <c r="K121" s="153" t="s">
        <v>247</v>
      </c>
      <c r="L121" s="153"/>
      <c r="M121" s="59">
        <v>22.54</v>
      </c>
      <c r="N121" s="84"/>
      <c r="O121" s="46">
        <f>ROUND((M121*N121),2)</f>
        <v>0</v>
      </c>
    </row>
    <row r="122" spans="1:15" s="11" customFormat="1" ht="25.5" customHeight="1" x14ac:dyDescent="0.25">
      <c r="A122" s="37" t="s">
        <v>554</v>
      </c>
      <c r="B122" s="38" t="s">
        <v>337</v>
      </c>
      <c r="C122" s="35" t="s">
        <v>746</v>
      </c>
      <c r="D122" s="157" t="s">
        <v>68</v>
      </c>
      <c r="E122" s="157"/>
      <c r="F122" s="157"/>
      <c r="G122" s="157"/>
      <c r="H122" s="157"/>
      <c r="I122" s="157"/>
      <c r="J122" s="157"/>
      <c r="K122" s="158" t="s">
        <v>884</v>
      </c>
      <c r="L122" s="153"/>
      <c r="M122" s="59">
        <v>2.569</v>
      </c>
      <c r="N122" s="84"/>
      <c r="O122" s="46">
        <f>ROUND((M122*N122),2)</f>
        <v>0</v>
      </c>
    </row>
    <row r="123" spans="1:15" s="11" customFormat="1" ht="23.25" customHeight="1" x14ac:dyDescent="0.25">
      <c r="A123" s="37" t="s">
        <v>555</v>
      </c>
      <c r="B123" s="38" t="s">
        <v>338</v>
      </c>
      <c r="C123" s="35" t="s">
        <v>746</v>
      </c>
      <c r="D123" s="157" t="s">
        <v>69</v>
      </c>
      <c r="E123" s="157"/>
      <c r="F123" s="157"/>
      <c r="G123" s="157"/>
      <c r="H123" s="157"/>
      <c r="I123" s="157"/>
      <c r="J123" s="157"/>
      <c r="K123" s="158" t="s">
        <v>884</v>
      </c>
      <c r="L123" s="153"/>
      <c r="M123" s="59">
        <v>2.569</v>
      </c>
      <c r="N123" s="84"/>
      <c r="O123" s="46">
        <f>ROUND((M123*N123),2)</f>
        <v>0</v>
      </c>
    </row>
    <row r="124" spans="1:15" s="11" customFormat="1" ht="24" customHeight="1" x14ac:dyDescent="0.25">
      <c r="A124" s="37" t="s">
        <v>556</v>
      </c>
      <c r="B124" s="38" t="s">
        <v>339</v>
      </c>
      <c r="C124" s="35" t="s">
        <v>746</v>
      </c>
      <c r="D124" s="157" t="s">
        <v>55</v>
      </c>
      <c r="E124" s="157"/>
      <c r="F124" s="157"/>
      <c r="G124" s="157"/>
      <c r="H124" s="157"/>
      <c r="I124" s="157"/>
      <c r="J124" s="157"/>
      <c r="K124" s="158" t="s">
        <v>246</v>
      </c>
      <c r="L124" s="153"/>
      <c r="M124" s="59">
        <v>7</v>
      </c>
      <c r="N124" s="84"/>
      <c r="O124" s="46">
        <f>ROUND((M124*N124),2)</f>
        <v>0</v>
      </c>
    </row>
    <row r="125" spans="1:15" s="11" customFormat="1" ht="36.75" customHeight="1" x14ac:dyDescent="0.25">
      <c r="A125" s="37" t="s">
        <v>557</v>
      </c>
      <c r="B125" s="38" t="s">
        <v>340</v>
      </c>
      <c r="C125" s="35" t="s">
        <v>746</v>
      </c>
      <c r="D125" s="157" t="s">
        <v>70</v>
      </c>
      <c r="E125" s="157"/>
      <c r="F125" s="157"/>
      <c r="G125" s="157"/>
      <c r="H125" s="157"/>
      <c r="I125" s="157"/>
      <c r="J125" s="157"/>
      <c r="K125" s="158" t="s">
        <v>246</v>
      </c>
      <c r="L125" s="153"/>
      <c r="M125" s="59">
        <v>14.5</v>
      </c>
      <c r="N125" s="84"/>
      <c r="O125" s="46">
        <f>ROUND((M125*N125),2)</f>
        <v>0</v>
      </c>
    </row>
    <row r="126" spans="1:15" s="11" customFormat="1" ht="16.5" customHeight="1" x14ac:dyDescent="0.25">
      <c r="A126" s="162" t="s">
        <v>1155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46">
        <f>SUM(O121:O125)</f>
        <v>0</v>
      </c>
    </row>
    <row r="127" spans="1:15" s="11" customFormat="1" ht="12.75" customHeight="1" x14ac:dyDescent="0.25">
      <c r="A127" s="57"/>
      <c r="B127" s="58" t="s">
        <v>341</v>
      </c>
      <c r="C127" s="166" t="s">
        <v>71</v>
      </c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7"/>
    </row>
    <row r="128" spans="1:15" s="11" customFormat="1" ht="24" customHeight="1" x14ac:dyDescent="0.25">
      <c r="A128" s="37" t="s">
        <v>558</v>
      </c>
      <c r="B128" s="38" t="s">
        <v>342</v>
      </c>
      <c r="C128" s="39" t="s">
        <v>746</v>
      </c>
      <c r="D128" s="157" t="s">
        <v>72</v>
      </c>
      <c r="E128" s="157"/>
      <c r="F128" s="157"/>
      <c r="G128" s="157"/>
      <c r="H128" s="157"/>
      <c r="I128" s="157"/>
      <c r="J128" s="157"/>
      <c r="K128" s="160" t="s">
        <v>1154</v>
      </c>
      <c r="L128" s="161"/>
      <c r="M128" s="59">
        <v>2</v>
      </c>
      <c r="N128" s="84"/>
      <c r="O128" s="46">
        <f>ROUND((M128*N128),2)</f>
        <v>0</v>
      </c>
    </row>
    <row r="129" spans="1:15" s="11" customFormat="1" ht="26.25" customHeight="1" x14ac:dyDescent="0.25">
      <c r="A129" s="37" t="s">
        <v>559</v>
      </c>
      <c r="B129" s="38" t="s">
        <v>343</v>
      </c>
      <c r="C129" s="39" t="s">
        <v>746</v>
      </c>
      <c r="D129" s="159" t="s">
        <v>1084</v>
      </c>
      <c r="E129" s="157"/>
      <c r="F129" s="157"/>
      <c r="G129" s="157"/>
      <c r="H129" s="157"/>
      <c r="I129" s="157"/>
      <c r="J129" s="157"/>
      <c r="K129" s="158" t="s">
        <v>24</v>
      </c>
      <c r="L129" s="158"/>
      <c r="M129" s="59">
        <v>56</v>
      </c>
      <c r="N129" s="84"/>
      <c r="O129" s="46">
        <f>ROUND((M129*N129),2)</f>
        <v>0</v>
      </c>
    </row>
    <row r="130" spans="1:15" s="11" customFormat="1" ht="14.25" customHeight="1" x14ac:dyDescent="0.25">
      <c r="A130" s="37" t="s">
        <v>560</v>
      </c>
      <c r="B130" s="38" t="s">
        <v>344</v>
      </c>
      <c r="C130" s="39" t="s">
        <v>746</v>
      </c>
      <c r="D130" s="157" t="s">
        <v>73</v>
      </c>
      <c r="E130" s="157"/>
      <c r="F130" s="157"/>
      <c r="G130" s="157"/>
      <c r="H130" s="157"/>
      <c r="I130" s="157"/>
      <c r="J130" s="157"/>
      <c r="K130" s="158" t="s">
        <v>24</v>
      </c>
      <c r="L130" s="158"/>
      <c r="M130" s="59">
        <v>72</v>
      </c>
      <c r="N130" s="84"/>
      <c r="O130" s="46">
        <f>ROUND((M130*N130),2)</f>
        <v>0</v>
      </c>
    </row>
    <row r="131" spans="1:15" s="11" customFormat="1" ht="22.5" customHeight="1" x14ac:dyDescent="0.25">
      <c r="A131" s="37" t="s">
        <v>561</v>
      </c>
      <c r="B131" s="38" t="s">
        <v>345</v>
      </c>
      <c r="C131" s="39" t="s">
        <v>746</v>
      </c>
      <c r="D131" s="157" t="s">
        <v>74</v>
      </c>
      <c r="E131" s="157"/>
      <c r="F131" s="157"/>
      <c r="G131" s="157"/>
      <c r="H131" s="157"/>
      <c r="I131" s="157"/>
      <c r="J131" s="157"/>
      <c r="K131" s="158" t="s">
        <v>246</v>
      </c>
      <c r="L131" s="153"/>
      <c r="M131" s="59">
        <v>10.8</v>
      </c>
      <c r="N131" s="84"/>
      <c r="O131" s="46">
        <f>ROUND((M131*N131),2)</f>
        <v>0</v>
      </c>
    </row>
    <row r="132" spans="1:15" s="11" customFormat="1" ht="16.5" customHeight="1" x14ac:dyDescent="0.25">
      <c r="A132" s="162" t="s">
        <v>1155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46">
        <f>SUM(O128:O131)</f>
        <v>0</v>
      </c>
    </row>
    <row r="133" spans="1:15" s="11" customFormat="1" ht="12.75" customHeight="1" x14ac:dyDescent="0.25">
      <c r="A133" s="57"/>
      <c r="B133" s="58" t="s">
        <v>346</v>
      </c>
      <c r="C133" s="164" t="s">
        <v>75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5"/>
    </row>
    <row r="134" spans="1:15" s="11" customFormat="1" ht="26.25" customHeight="1" x14ac:dyDescent="0.25">
      <c r="A134" s="37" t="s">
        <v>562</v>
      </c>
      <c r="B134" s="38" t="s">
        <v>347</v>
      </c>
      <c r="C134" s="39" t="s">
        <v>746</v>
      </c>
      <c r="D134" s="157" t="s">
        <v>76</v>
      </c>
      <c r="E134" s="157"/>
      <c r="F134" s="157"/>
      <c r="G134" s="157"/>
      <c r="H134" s="157"/>
      <c r="I134" s="157"/>
      <c r="J134" s="157"/>
      <c r="K134" s="158" t="s">
        <v>1153</v>
      </c>
      <c r="L134" s="153"/>
      <c r="M134" s="59">
        <v>167.34</v>
      </c>
      <c r="N134" s="84"/>
      <c r="O134" s="46">
        <f>ROUND((M134*N134),2)</f>
        <v>0</v>
      </c>
    </row>
    <row r="135" spans="1:15" s="11" customFormat="1" ht="34.5" customHeight="1" x14ac:dyDescent="0.25">
      <c r="A135" s="37" t="s">
        <v>563</v>
      </c>
      <c r="B135" s="38" t="s">
        <v>348</v>
      </c>
      <c r="C135" s="39" t="s">
        <v>746</v>
      </c>
      <c r="D135" s="157" t="s">
        <v>77</v>
      </c>
      <c r="E135" s="157"/>
      <c r="F135" s="157"/>
      <c r="G135" s="157"/>
      <c r="H135" s="157"/>
      <c r="I135" s="157"/>
      <c r="J135" s="157"/>
      <c r="K135" s="158" t="s">
        <v>1153</v>
      </c>
      <c r="L135" s="153"/>
      <c r="M135" s="59">
        <v>167.34</v>
      </c>
      <c r="N135" s="84"/>
      <c r="O135" s="46">
        <f>ROUND((M135*N135),2)</f>
        <v>0</v>
      </c>
    </row>
    <row r="136" spans="1:15" s="11" customFormat="1" ht="26.25" customHeight="1" x14ac:dyDescent="0.25">
      <c r="A136" s="37" t="s">
        <v>564</v>
      </c>
      <c r="B136" s="38" t="s">
        <v>349</v>
      </c>
      <c r="C136" s="39" t="s">
        <v>746</v>
      </c>
      <c r="D136" s="157" t="s">
        <v>78</v>
      </c>
      <c r="E136" s="157"/>
      <c r="F136" s="157"/>
      <c r="G136" s="157"/>
      <c r="H136" s="157"/>
      <c r="I136" s="157"/>
      <c r="J136" s="157"/>
      <c r="K136" s="158" t="s">
        <v>1153</v>
      </c>
      <c r="L136" s="153"/>
      <c r="M136" s="59">
        <v>167.34</v>
      </c>
      <c r="N136" s="84"/>
      <c r="O136" s="46">
        <f>ROUND((M136*N136),2)</f>
        <v>0</v>
      </c>
    </row>
    <row r="137" spans="1:15" s="11" customFormat="1" ht="27" customHeight="1" x14ac:dyDescent="0.25">
      <c r="A137" s="37" t="s">
        <v>565</v>
      </c>
      <c r="B137" s="38" t="s">
        <v>350</v>
      </c>
      <c r="C137" s="39" t="s">
        <v>746</v>
      </c>
      <c r="D137" s="157" t="s">
        <v>79</v>
      </c>
      <c r="E137" s="157"/>
      <c r="F137" s="157"/>
      <c r="G137" s="157"/>
      <c r="H137" s="157"/>
      <c r="I137" s="157"/>
      <c r="J137" s="157"/>
      <c r="K137" s="158" t="s">
        <v>1153</v>
      </c>
      <c r="L137" s="153"/>
      <c r="M137" s="59">
        <v>48.27</v>
      </c>
      <c r="N137" s="84"/>
      <c r="O137" s="46">
        <f>ROUND((M137*N137),2)</f>
        <v>0</v>
      </c>
    </row>
    <row r="138" spans="1:15" s="11" customFormat="1" ht="16.5" customHeight="1" x14ac:dyDescent="0.25">
      <c r="A138" s="162" t="s">
        <v>1155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46">
        <f>SUM(O134:O137)</f>
        <v>0</v>
      </c>
    </row>
    <row r="139" spans="1:15" s="11" customFormat="1" ht="12.75" customHeight="1" x14ac:dyDescent="0.25">
      <c r="A139" s="57"/>
      <c r="B139" s="58" t="s">
        <v>351</v>
      </c>
      <c r="C139" s="166" t="s">
        <v>80</v>
      </c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7"/>
    </row>
    <row r="140" spans="1:15" s="11" customFormat="1" ht="14.25" customHeight="1" x14ac:dyDescent="0.25">
      <c r="A140" s="37" t="s">
        <v>566</v>
      </c>
      <c r="B140" s="38" t="s">
        <v>352</v>
      </c>
      <c r="C140" s="35" t="s">
        <v>746</v>
      </c>
      <c r="D140" s="157" t="s">
        <v>81</v>
      </c>
      <c r="E140" s="157"/>
      <c r="F140" s="157"/>
      <c r="G140" s="157"/>
      <c r="H140" s="157"/>
      <c r="I140" s="157"/>
      <c r="J140" s="157"/>
      <c r="K140" s="158" t="s">
        <v>24</v>
      </c>
      <c r="L140" s="158"/>
      <c r="M140" s="59">
        <v>55.2</v>
      </c>
      <c r="N140" s="84"/>
      <c r="O140" s="46">
        <f>ROUND((M140*N140),2)</f>
        <v>0</v>
      </c>
    </row>
    <row r="141" spans="1:15" s="11" customFormat="1" ht="16.5" customHeight="1" x14ac:dyDescent="0.25">
      <c r="A141" s="162" t="s">
        <v>1155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46">
        <f>SUM(O140)</f>
        <v>0</v>
      </c>
    </row>
    <row r="142" spans="1:15" s="11" customFormat="1" x14ac:dyDescent="0.25">
      <c r="A142" s="57"/>
      <c r="B142" s="58" t="s">
        <v>353</v>
      </c>
      <c r="C142" s="43"/>
      <c r="D142" s="164" t="s">
        <v>82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86"/>
      <c r="O142" s="47"/>
    </row>
    <row r="143" spans="1:15" s="11" customFormat="1" ht="26.25" customHeight="1" x14ac:dyDescent="0.25">
      <c r="A143" s="37" t="s">
        <v>567</v>
      </c>
      <c r="B143" s="38" t="s">
        <v>354</v>
      </c>
      <c r="C143" s="39" t="s">
        <v>1085</v>
      </c>
      <c r="D143" s="157" t="s">
        <v>83</v>
      </c>
      <c r="E143" s="157"/>
      <c r="F143" s="157"/>
      <c r="G143" s="157"/>
      <c r="H143" s="157"/>
      <c r="I143" s="157"/>
      <c r="J143" s="157"/>
      <c r="K143" s="158" t="s">
        <v>1153</v>
      </c>
      <c r="L143" s="153"/>
      <c r="M143" s="59">
        <v>65.53</v>
      </c>
      <c r="N143" s="84"/>
      <c r="O143" s="46">
        <f>ROUND((M143*N143),2)</f>
        <v>0</v>
      </c>
    </row>
    <row r="144" spans="1:15" s="11" customFormat="1" ht="26.25" customHeight="1" x14ac:dyDescent="0.25">
      <c r="A144" s="37" t="s">
        <v>568</v>
      </c>
      <c r="B144" s="38" t="s">
        <v>355</v>
      </c>
      <c r="C144" s="39" t="s">
        <v>1086</v>
      </c>
      <c r="D144" s="157" t="s">
        <v>84</v>
      </c>
      <c r="E144" s="157"/>
      <c r="F144" s="157"/>
      <c r="G144" s="157"/>
      <c r="H144" s="157"/>
      <c r="I144" s="157"/>
      <c r="J144" s="157"/>
      <c r="K144" s="158" t="s">
        <v>1153</v>
      </c>
      <c r="L144" s="153"/>
      <c r="M144" s="59">
        <v>65.53</v>
      </c>
      <c r="N144" s="84"/>
      <c r="O144" s="46">
        <f>ROUND((M144*N144),2)</f>
        <v>0</v>
      </c>
    </row>
    <row r="145" spans="1:15" s="11" customFormat="1" ht="24" customHeight="1" x14ac:dyDescent="0.25">
      <c r="A145" s="37" t="s">
        <v>569</v>
      </c>
      <c r="B145" s="38" t="s">
        <v>356</v>
      </c>
      <c r="C145" s="39" t="s">
        <v>1087</v>
      </c>
      <c r="D145" s="159" t="s">
        <v>1088</v>
      </c>
      <c r="E145" s="157"/>
      <c r="F145" s="157"/>
      <c r="G145" s="157"/>
      <c r="H145" s="157"/>
      <c r="I145" s="157"/>
      <c r="J145" s="157"/>
      <c r="K145" s="153" t="s">
        <v>247</v>
      </c>
      <c r="L145" s="153"/>
      <c r="M145" s="59">
        <v>52.97</v>
      </c>
      <c r="N145" s="84"/>
      <c r="O145" s="46">
        <f>ROUND((M145*N145),2)</f>
        <v>0</v>
      </c>
    </row>
    <row r="146" spans="1:15" s="11" customFormat="1" ht="35.25" customHeight="1" x14ac:dyDescent="0.25">
      <c r="A146" s="37" t="s">
        <v>570</v>
      </c>
      <c r="B146" s="38" t="s">
        <v>357</v>
      </c>
      <c r="C146" s="39" t="s">
        <v>1087</v>
      </c>
      <c r="D146" s="157" t="s">
        <v>85</v>
      </c>
      <c r="E146" s="157"/>
      <c r="F146" s="157"/>
      <c r="G146" s="157"/>
      <c r="H146" s="157"/>
      <c r="I146" s="157"/>
      <c r="J146" s="157"/>
      <c r="K146" s="158" t="s">
        <v>1153</v>
      </c>
      <c r="L146" s="153"/>
      <c r="M146" s="59">
        <v>52.97</v>
      </c>
      <c r="N146" s="84"/>
      <c r="O146" s="46">
        <f>ROUND((M146*N146),2)</f>
        <v>0</v>
      </c>
    </row>
    <row r="147" spans="1:15" s="11" customFormat="1" ht="24" customHeight="1" x14ac:dyDescent="0.25">
      <c r="A147" s="37" t="s">
        <v>571</v>
      </c>
      <c r="B147" s="38" t="s">
        <v>358</v>
      </c>
      <c r="C147" s="39" t="s">
        <v>1087</v>
      </c>
      <c r="D147" s="157" t="s">
        <v>86</v>
      </c>
      <c r="E147" s="157"/>
      <c r="F147" s="157"/>
      <c r="G147" s="157"/>
      <c r="H147" s="157"/>
      <c r="I147" s="157"/>
      <c r="J147" s="157"/>
      <c r="K147" s="158" t="s">
        <v>1153</v>
      </c>
      <c r="L147" s="153"/>
      <c r="M147" s="59">
        <v>52.97</v>
      </c>
      <c r="N147" s="84"/>
      <c r="O147" s="46">
        <f>ROUND((M147*N147),2)</f>
        <v>0</v>
      </c>
    </row>
    <row r="148" spans="1:15" s="11" customFormat="1" ht="16.5" customHeight="1" x14ac:dyDescent="0.25">
      <c r="A148" s="162" t="s">
        <v>1155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46">
        <f>SUM(O143:O147)</f>
        <v>0</v>
      </c>
    </row>
    <row r="149" spans="1:15" s="11" customFormat="1" ht="12.75" customHeight="1" x14ac:dyDescent="0.25">
      <c r="A149" s="57"/>
      <c r="B149" s="58" t="s">
        <v>359</v>
      </c>
      <c r="C149" s="164" t="s">
        <v>87</v>
      </c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5"/>
    </row>
    <row r="150" spans="1:15" s="11" customFormat="1" ht="12.75" customHeight="1" x14ac:dyDescent="0.25">
      <c r="A150" s="37" t="s">
        <v>572</v>
      </c>
      <c r="B150" s="38" t="s">
        <v>360</v>
      </c>
      <c r="C150" s="35" t="s">
        <v>747</v>
      </c>
      <c r="D150" s="157" t="s">
        <v>88</v>
      </c>
      <c r="E150" s="157"/>
      <c r="F150" s="157"/>
      <c r="G150" s="157"/>
      <c r="H150" s="157"/>
      <c r="I150" s="157"/>
      <c r="J150" s="157"/>
      <c r="K150" s="158" t="s">
        <v>24</v>
      </c>
      <c r="L150" s="158"/>
      <c r="M150" s="59">
        <v>53.2</v>
      </c>
      <c r="N150" s="84"/>
      <c r="O150" s="46">
        <f>ROUND((M150*N150),2)</f>
        <v>0</v>
      </c>
    </row>
    <row r="151" spans="1:15" s="11" customFormat="1" ht="12.75" customHeight="1" x14ac:dyDescent="0.25">
      <c r="A151" s="37" t="s">
        <v>573</v>
      </c>
      <c r="B151" s="38" t="s">
        <v>361</v>
      </c>
      <c r="C151" s="35" t="s">
        <v>747</v>
      </c>
      <c r="D151" s="159" t="s">
        <v>89</v>
      </c>
      <c r="E151" s="159"/>
      <c r="F151" s="159"/>
      <c r="G151" s="159"/>
      <c r="H151" s="159"/>
      <c r="I151" s="159"/>
      <c r="J151" s="159"/>
      <c r="K151" s="158" t="s">
        <v>24</v>
      </c>
      <c r="L151" s="158"/>
      <c r="M151" s="59">
        <v>220</v>
      </c>
      <c r="N151" s="84"/>
      <c r="O151" s="46">
        <f>ROUND((M151*N151),2)</f>
        <v>0</v>
      </c>
    </row>
    <row r="152" spans="1:15" s="11" customFormat="1" ht="24.75" customHeight="1" x14ac:dyDescent="0.25">
      <c r="A152" s="37" t="s">
        <v>574</v>
      </c>
      <c r="B152" s="38" t="s">
        <v>362</v>
      </c>
      <c r="C152" s="35" t="s">
        <v>747</v>
      </c>
      <c r="D152" s="157" t="s">
        <v>90</v>
      </c>
      <c r="E152" s="157"/>
      <c r="F152" s="157"/>
      <c r="G152" s="157"/>
      <c r="H152" s="157"/>
      <c r="I152" s="157"/>
      <c r="J152" s="157"/>
      <c r="K152" s="158" t="s">
        <v>24</v>
      </c>
      <c r="L152" s="153"/>
      <c r="M152" s="59">
        <v>85</v>
      </c>
      <c r="N152" s="84"/>
      <c r="O152" s="46">
        <f>ROUND((M152*N152),2)</f>
        <v>0</v>
      </c>
    </row>
    <row r="153" spans="1:15" s="11" customFormat="1" ht="16.5" customHeight="1" x14ac:dyDescent="0.25">
      <c r="A153" s="162" t="s">
        <v>1155</v>
      </c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46">
        <f>SUM(O150:O152)</f>
        <v>0</v>
      </c>
    </row>
    <row r="154" spans="1:15" s="11" customFormat="1" ht="12.75" customHeight="1" x14ac:dyDescent="0.25">
      <c r="A154" s="57"/>
      <c r="B154" s="58" t="s">
        <v>363</v>
      </c>
      <c r="C154" s="164" t="s">
        <v>91</v>
      </c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5"/>
    </row>
    <row r="155" spans="1:15" s="11" customFormat="1" ht="33.75" customHeight="1" x14ac:dyDescent="0.25">
      <c r="A155" s="37" t="s">
        <v>575</v>
      </c>
      <c r="B155" s="38" t="s">
        <v>364</v>
      </c>
      <c r="C155" s="39" t="s">
        <v>746</v>
      </c>
      <c r="D155" s="157" t="s">
        <v>92</v>
      </c>
      <c r="E155" s="157"/>
      <c r="F155" s="157"/>
      <c r="G155" s="157"/>
      <c r="H155" s="157"/>
      <c r="I155" s="157"/>
      <c r="J155" s="157"/>
      <c r="K155" s="158" t="s">
        <v>1153</v>
      </c>
      <c r="L155" s="153"/>
      <c r="M155" s="59">
        <v>9.6</v>
      </c>
      <c r="N155" s="84"/>
      <c r="O155" s="46">
        <f t="shared" ref="O155:O160" si="7">ROUND((M155*N155),2)</f>
        <v>0</v>
      </c>
    </row>
    <row r="156" spans="1:15" s="11" customFormat="1" ht="25.5" customHeight="1" x14ac:dyDescent="0.25">
      <c r="A156" s="37" t="s">
        <v>576</v>
      </c>
      <c r="B156" s="38" t="s">
        <v>365</v>
      </c>
      <c r="C156" s="39" t="s">
        <v>746</v>
      </c>
      <c r="D156" s="157" t="s">
        <v>93</v>
      </c>
      <c r="E156" s="157"/>
      <c r="F156" s="157"/>
      <c r="G156" s="157"/>
      <c r="H156" s="157"/>
      <c r="I156" s="157"/>
      <c r="J156" s="157"/>
      <c r="K156" s="158" t="s">
        <v>246</v>
      </c>
      <c r="L156" s="153"/>
      <c r="M156" s="59">
        <v>0.66</v>
      </c>
      <c r="N156" s="84"/>
      <c r="O156" s="46">
        <f t="shared" si="7"/>
        <v>0</v>
      </c>
    </row>
    <row r="157" spans="1:15" s="11" customFormat="1" ht="25.5" customHeight="1" x14ac:dyDescent="0.25">
      <c r="A157" s="37" t="s">
        <v>577</v>
      </c>
      <c r="B157" s="38" t="s">
        <v>366</v>
      </c>
      <c r="C157" s="39" t="s">
        <v>746</v>
      </c>
      <c r="D157" s="157" t="s">
        <v>94</v>
      </c>
      <c r="E157" s="157"/>
      <c r="F157" s="157"/>
      <c r="G157" s="157"/>
      <c r="H157" s="157"/>
      <c r="I157" s="157"/>
      <c r="J157" s="157"/>
      <c r="K157" s="158" t="s">
        <v>246</v>
      </c>
      <c r="L157" s="153"/>
      <c r="M157" s="59">
        <v>0.32</v>
      </c>
      <c r="N157" s="84"/>
      <c r="O157" s="46">
        <f t="shared" si="7"/>
        <v>0</v>
      </c>
    </row>
    <row r="158" spans="1:15" s="11" customFormat="1" ht="33.75" customHeight="1" x14ac:dyDescent="0.25">
      <c r="A158" s="37" t="s">
        <v>578</v>
      </c>
      <c r="B158" s="38" t="s">
        <v>367</v>
      </c>
      <c r="C158" s="39" t="s">
        <v>746</v>
      </c>
      <c r="D158" s="157" t="s">
        <v>95</v>
      </c>
      <c r="E158" s="157"/>
      <c r="F158" s="157"/>
      <c r="G158" s="157"/>
      <c r="H158" s="157"/>
      <c r="I158" s="157"/>
      <c r="J158" s="157"/>
      <c r="K158" s="158" t="s">
        <v>24</v>
      </c>
      <c r="L158" s="153"/>
      <c r="M158" s="59">
        <v>4.9000000000000004</v>
      </c>
      <c r="N158" s="84"/>
      <c r="O158" s="46">
        <f t="shared" si="7"/>
        <v>0</v>
      </c>
    </row>
    <row r="159" spans="1:15" s="11" customFormat="1" ht="33.75" customHeight="1" x14ac:dyDescent="0.25">
      <c r="A159" s="37" t="s">
        <v>579</v>
      </c>
      <c r="B159" s="38" t="s">
        <v>368</v>
      </c>
      <c r="C159" s="39" t="s">
        <v>746</v>
      </c>
      <c r="D159" s="157" t="s">
        <v>96</v>
      </c>
      <c r="E159" s="157"/>
      <c r="F159" s="157"/>
      <c r="G159" s="157"/>
      <c r="H159" s="157"/>
      <c r="I159" s="157"/>
      <c r="J159" s="157"/>
      <c r="K159" s="158" t="s">
        <v>246</v>
      </c>
      <c r="L159" s="153"/>
      <c r="M159" s="59">
        <v>1.03</v>
      </c>
      <c r="N159" s="84"/>
      <c r="O159" s="46">
        <f t="shared" si="7"/>
        <v>0</v>
      </c>
    </row>
    <row r="160" spans="1:15" s="11" customFormat="1" ht="33.75" customHeight="1" x14ac:dyDescent="0.25">
      <c r="A160" s="37" t="s">
        <v>580</v>
      </c>
      <c r="B160" s="38" t="s">
        <v>369</v>
      </c>
      <c r="C160" s="39" t="s">
        <v>746</v>
      </c>
      <c r="D160" s="157" t="s">
        <v>97</v>
      </c>
      <c r="E160" s="157"/>
      <c r="F160" s="157"/>
      <c r="G160" s="157"/>
      <c r="H160" s="157"/>
      <c r="I160" s="157"/>
      <c r="J160" s="157"/>
      <c r="K160" s="158" t="s">
        <v>900</v>
      </c>
      <c r="L160" s="153"/>
      <c r="M160" s="59">
        <v>4</v>
      </c>
      <c r="N160" s="84"/>
      <c r="O160" s="46">
        <f t="shared" si="7"/>
        <v>0</v>
      </c>
    </row>
    <row r="161" spans="1:15" s="11" customFormat="1" ht="16.5" customHeight="1" x14ac:dyDescent="0.25">
      <c r="A161" s="162" t="s">
        <v>1155</v>
      </c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46">
        <f>SUM(O155:O160)</f>
        <v>0</v>
      </c>
    </row>
    <row r="162" spans="1:15" s="11" customFormat="1" ht="27" customHeight="1" x14ac:dyDescent="0.25">
      <c r="A162" s="57"/>
      <c r="B162" s="58" t="s">
        <v>295</v>
      </c>
      <c r="C162" s="164" t="s">
        <v>98</v>
      </c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5"/>
    </row>
    <row r="163" spans="1:15" s="11" customFormat="1" ht="13.5" customHeight="1" x14ac:dyDescent="0.25">
      <c r="A163" s="37" t="s">
        <v>581</v>
      </c>
      <c r="B163" s="38" t="s">
        <v>370</v>
      </c>
      <c r="C163" s="35" t="s">
        <v>746</v>
      </c>
      <c r="D163" s="159" t="s">
        <v>99</v>
      </c>
      <c r="E163" s="159"/>
      <c r="F163" s="159"/>
      <c r="G163" s="159"/>
      <c r="H163" s="159"/>
      <c r="I163" s="159"/>
      <c r="J163" s="159"/>
      <c r="K163" s="153" t="s">
        <v>247</v>
      </c>
      <c r="L163" s="153"/>
      <c r="M163" s="60">
        <v>120.15</v>
      </c>
      <c r="N163" s="84"/>
      <c r="O163" s="46">
        <f>ROUND((M163*N163),2)</f>
        <v>0</v>
      </c>
    </row>
    <row r="164" spans="1:15" s="11" customFormat="1" ht="24" customHeight="1" x14ac:dyDescent="0.25">
      <c r="A164" s="37" t="s">
        <v>739</v>
      </c>
      <c r="B164" s="38" t="s">
        <v>371</v>
      </c>
      <c r="C164" s="35" t="s">
        <v>746</v>
      </c>
      <c r="D164" s="159" t="s">
        <v>1089</v>
      </c>
      <c r="E164" s="159"/>
      <c r="F164" s="159"/>
      <c r="G164" s="159"/>
      <c r="H164" s="159"/>
      <c r="I164" s="159"/>
      <c r="J164" s="159"/>
      <c r="K164" s="153" t="s">
        <v>247</v>
      </c>
      <c r="L164" s="153"/>
      <c r="M164" s="60">
        <v>231.1</v>
      </c>
      <c r="N164" s="84"/>
      <c r="O164" s="46">
        <f>ROUND((M164*N164),2)</f>
        <v>0</v>
      </c>
    </row>
    <row r="165" spans="1:15" s="11" customFormat="1" ht="16.5" customHeight="1" x14ac:dyDescent="0.25">
      <c r="A165" s="162" t="s">
        <v>1155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46">
        <f>SUM(O163:O164)</f>
        <v>0</v>
      </c>
    </row>
    <row r="166" spans="1:15" s="11" customFormat="1" ht="12.75" customHeight="1" x14ac:dyDescent="0.25">
      <c r="A166" s="41"/>
      <c r="B166" s="42">
        <v>5</v>
      </c>
      <c r="C166" s="168" t="s">
        <v>100</v>
      </c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9"/>
    </row>
    <row r="167" spans="1:15" s="11" customFormat="1" ht="12.75" customHeight="1" x14ac:dyDescent="0.25">
      <c r="A167" s="57"/>
      <c r="B167" s="58" t="s">
        <v>372</v>
      </c>
      <c r="C167" s="164" t="s">
        <v>101</v>
      </c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5"/>
    </row>
    <row r="168" spans="1:15" s="11" customFormat="1" ht="24.75" customHeight="1" x14ac:dyDescent="0.25">
      <c r="A168" s="37" t="s">
        <v>582</v>
      </c>
      <c r="B168" s="38" t="s">
        <v>373</v>
      </c>
      <c r="C168" s="39" t="s">
        <v>748</v>
      </c>
      <c r="D168" s="157" t="s">
        <v>102</v>
      </c>
      <c r="E168" s="157"/>
      <c r="F168" s="157"/>
      <c r="G168" s="157"/>
      <c r="H168" s="157"/>
      <c r="I168" s="157"/>
      <c r="J168" s="157"/>
      <c r="K168" s="158" t="s">
        <v>246</v>
      </c>
      <c r="L168" s="153"/>
      <c r="M168" s="60">
        <v>174.24</v>
      </c>
      <c r="N168" s="84"/>
      <c r="O168" s="46">
        <f>ROUND((M168*N168),2)</f>
        <v>0</v>
      </c>
    </row>
    <row r="169" spans="1:15" s="11" customFormat="1" ht="24.75" customHeight="1" x14ac:dyDescent="0.25">
      <c r="A169" s="37" t="s">
        <v>583</v>
      </c>
      <c r="B169" s="38" t="s">
        <v>374</v>
      </c>
      <c r="C169" s="39" t="s">
        <v>748</v>
      </c>
      <c r="D169" s="159" t="s">
        <v>1090</v>
      </c>
      <c r="E169" s="157"/>
      <c r="F169" s="157"/>
      <c r="G169" s="157"/>
      <c r="H169" s="157"/>
      <c r="I169" s="157"/>
      <c r="J169" s="157"/>
      <c r="K169" s="158" t="s">
        <v>24</v>
      </c>
      <c r="L169" s="158"/>
      <c r="M169" s="60">
        <v>347</v>
      </c>
      <c r="N169" s="84"/>
      <c r="O169" s="46">
        <f>ROUND((M169*N169),2)</f>
        <v>0</v>
      </c>
    </row>
    <row r="170" spans="1:15" s="11" customFormat="1" ht="24.75" customHeight="1" x14ac:dyDescent="0.25">
      <c r="A170" s="37" t="s">
        <v>584</v>
      </c>
      <c r="B170" s="38" t="s">
        <v>375</v>
      </c>
      <c r="C170" s="39" t="s">
        <v>748</v>
      </c>
      <c r="D170" s="157" t="s">
        <v>103</v>
      </c>
      <c r="E170" s="157"/>
      <c r="F170" s="157"/>
      <c r="G170" s="157"/>
      <c r="H170" s="157"/>
      <c r="I170" s="157"/>
      <c r="J170" s="157"/>
      <c r="K170" s="158" t="s">
        <v>139</v>
      </c>
      <c r="L170" s="153"/>
      <c r="M170" s="60">
        <v>48</v>
      </c>
      <c r="N170" s="84"/>
      <c r="O170" s="46">
        <f>ROUND((M170*N170),2)</f>
        <v>0</v>
      </c>
    </row>
    <row r="171" spans="1:15" s="11" customFormat="1" ht="35.25" customHeight="1" x14ac:dyDescent="0.25">
      <c r="A171" s="37" t="s">
        <v>585</v>
      </c>
      <c r="B171" s="38" t="s">
        <v>376</v>
      </c>
      <c r="C171" s="39" t="s">
        <v>748</v>
      </c>
      <c r="D171" s="157" t="s">
        <v>104</v>
      </c>
      <c r="E171" s="157"/>
      <c r="F171" s="157"/>
      <c r="G171" s="157"/>
      <c r="H171" s="157"/>
      <c r="I171" s="157"/>
      <c r="J171" s="157"/>
      <c r="K171" s="158" t="s">
        <v>24</v>
      </c>
      <c r="L171" s="153"/>
      <c r="M171" s="60">
        <v>347</v>
      </c>
      <c r="N171" s="84"/>
      <c r="O171" s="46">
        <f>ROUND((M171*N171),2)</f>
        <v>0</v>
      </c>
    </row>
    <row r="172" spans="1:15" s="11" customFormat="1" ht="35.25" customHeight="1" x14ac:dyDescent="0.25">
      <c r="A172" s="37" t="s">
        <v>586</v>
      </c>
      <c r="B172" s="38" t="s">
        <v>377</v>
      </c>
      <c r="C172" s="39" t="s">
        <v>748</v>
      </c>
      <c r="D172" s="157" t="s">
        <v>105</v>
      </c>
      <c r="E172" s="157"/>
      <c r="F172" s="157"/>
      <c r="G172" s="157"/>
      <c r="H172" s="157"/>
      <c r="I172" s="157"/>
      <c r="J172" s="157"/>
      <c r="K172" s="158" t="s">
        <v>246</v>
      </c>
      <c r="L172" s="153"/>
      <c r="M172" s="60">
        <v>174.24</v>
      </c>
      <c r="N172" s="84"/>
      <c r="O172" s="46">
        <f>ROUND((M172*N172),2)</f>
        <v>0</v>
      </c>
    </row>
    <row r="173" spans="1:15" s="11" customFormat="1" ht="16.5" customHeight="1" x14ac:dyDescent="0.25">
      <c r="A173" s="162" t="s">
        <v>1155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46">
        <f>SUM(O168:O172)</f>
        <v>0</v>
      </c>
    </row>
    <row r="174" spans="1:15" s="11" customFormat="1" ht="12.75" customHeight="1" x14ac:dyDescent="0.25">
      <c r="A174" s="57"/>
      <c r="B174" s="58" t="s">
        <v>378</v>
      </c>
      <c r="C174" s="164" t="s">
        <v>106</v>
      </c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5"/>
    </row>
    <row r="175" spans="1:15" s="11" customFormat="1" ht="24.75" customHeight="1" x14ac:dyDescent="0.25">
      <c r="A175" s="37" t="s">
        <v>587</v>
      </c>
      <c r="B175" s="38" t="s">
        <v>379</v>
      </c>
      <c r="C175" s="39" t="s">
        <v>749</v>
      </c>
      <c r="D175" s="157" t="s">
        <v>107</v>
      </c>
      <c r="E175" s="157"/>
      <c r="F175" s="157"/>
      <c r="G175" s="157"/>
      <c r="H175" s="157"/>
      <c r="I175" s="157"/>
      <c r="J175" s="157"/>
      <c r="K175" s="158" t="s">
        <v>246</v>
      </c>
      <c r="L175" s="153"/>
      <c r="M175" s="60">
        <v>36.96</v>
      </c>
      <c r="N175" s="84"/>
      <c r="O175" s="46">
        <f>ROUND((M175*N175),2)</f>
        <v>0</v>
      </c>
    </row>
    <row r="176" spans="1:15" s="11" customFormat="1" ht="24.75" customHeight="1" x14ac:dyDescent="0.25">
      <c r="A176" s="37" t="s">
        <v>588</v>
      </c>
      <c r="B176" s="38" t="s">
        <v>380</v>
      </c>
      <c r="C176" s="39" t="s">
        <v>749</v>
      </c>
      <c r="D176" s="159" t="s">
        <v>1090</v>
      </c>
      <c r="E176" s="157"/>
      <c r="F176" s="157"/>
      <c r="G176" s="157"/>
      <c r="H176" s="157"/>
      <c r="I176" s="157"/>
      <c r="J176" s="157"/>
      <c r="K176" s="158" t="s">
        <v>24</v>
      </c>
      <c r="L176" s="158"/>
      <c r="M176" s="60">
        <v>61</v>
      </c>
      <c r="N176" s="84"/>
      <c r="O176" s="46">
        <f>ROUND((M176*N176),2)</f>
        <v>0</v>
      </c>
    </row>
    <row r="177" spans="1:15" s="11" customFormat="1" ht="24.75" customHeight="1" x14ac:dyDescent="0.25">
      <c r="A177" s="37" t="s">
        <v>589</v>
      </c>
      <c r="B177" s="38" t="s">
        <v>381</v>
      </c>
      <c r="C177" s="39" t="s">
        <v>749</v>
      </c>
      <c r="D177" s="157" t="s">
        <v>108</v>
      </c>
      <c r="E177" s="157"/>
      <c r="F177" s="157"/>
      <c r="G177" s="157"/>
      <c r="H177" s="157"/>
      <c r="I177" s="157"/>
      <c r="J177" s="157"/>
      <c r="K177" s="158" t="s">
        <v>139</v>
      </c>
      <c r="L177" s="153"/>
      <c r="M177" s="60">
        <v>12</v>
      </c>
      <c r="N177" s="84"/>
      <c r="O177" s="46">
        <f>ROUND((M177*N177),2)</f>
        <v>0</v>
      </c>
    </row>
    <row r="178" spans="1:15" s="11" customFormat="1" ht="35.25" customHeight="1" x14ac:dyDescent="0.25">
      <c r="A178" s="37" t="s">
        <v>590</v>
      </c>
      <c r="B178" s="38" t="s">
        <v>382</v>
      </c>
      <c r="C178" s="39" t="s">
        <v>749</v>
      </c>
      <c r="D178" s="157" t="s">
        <v>109</v>
      </c>
      <c r="E178" s="157"/>
      <c r="F178" s="157"/>
      <c r="G178" s="157"/>
      <c r="H178" s="157"/>
      <c r="I178" s="157"/>
      <c r="J178" s="157"/>
      <c r="K178" s="158" t="s">
        <v>24</v>
      </c>
      <c r="L178" s="153"/>
      <c r="M178" s="60">
        <v>61</v>
      </c>
      <c r="N178" s="84"/>
      <c r="O178" s="46">
        <f>ROUND((M178*N178),2)</f>
        <v>0</v>
      </c>
    </row>
    <row r="179" spans="1:15" s="11" customFormat="1" ht="35.25" customHeight="1" x14ac:dyDescent="0.25">
      <c r="A179" s="37" t="s">
        <v>591</v>
      </c>
      <c r="B179" s="38" t="s">
        <v>383</v>
      </c>
      <c r="C179" s="39" t="s">
        <v>749</v>
      </c>
      <c r="D179" s="157" t="s">
        <v>110</v>
      </c>
      <c r="E179" s="157"/>
      <c r="F179" s="157"/>
      <c r="G179" s="157"/>
      <c r="H179" s="157"/>
      <c r="I179" s="157"/>
      <c r="J179" s="157"/>
      <c r="K179" s="158" t="s">
        <v>246</v>
      </c>
      <c r="L179" s="153"/>
      <c r="M179" s="60">
        <v>36.96</v>
      </c>
      <c r="N179" s="84"/>
      <c r="O179" s="46">
        <f>ROUND((M179*N179),2)</f>
        <v>0</v>
      </c>
    </row>
    <row r="180" spans="1:15" s="11" customFormat="1" ht="16.5" customHeight="1" x14ac:dyDescent="0.25">
      <c r="A180" s="162" t="s">
        <v>1155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46">
        <f>SUM(O175:O179)</f>
        <v>0</v>
      </c>
    </row>
    <row r="181" spans="1:15" s="11" customFormat="1" ht="12.75" customHeight="1" x14ac:dyDescent="0.25">
      <c r="A181" s="57"/>
      <c r="B181" s="58" t="s">
        <v>384</v>
      </c>
      <c r="C181" s="166" t="s">
        <v>111</v>
      </c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7"/>
    </row>
    <row r="182" spans="1:15" s="11" customFormat="1" ht="26.25" customHeight="1" x14ac:dyDescent="0.25">
      <c r="A182" s="37" t="s">
        <v>592</v>
      </c>
      <c r="B182" s="38" t="s">
        <v>385</v>
      </c>
      <c r="C182" s="39" t="s">
        <v>750</v>
      </c>
      <c r="D182" s="157" t="s">
        <v>112</v>
      </c>
      <c r="E182" s="157"/>
      <c r="F182" s="157"/>
      <c r="G182" s="157"/>
      <c r="H182" s="157"/>
      <c r="I182" s="157"/>
      <c r="J182" s="157"/>
      <c r="K182" s="158" t="s">
        <v>246</v>
      </c>
      <c r="L182" s="153"/>
      <c r="M182" s="60">
        <v>40.04</v>
      </c>
      <c r="N182" s="84"/>
      <c r="O182" s="46">
        <f t="shared" ref="O182:O187" si="8">ROUND((M182*N182),2)</f>
        <v>0</v>
      </c>
    </row>
    <row r="183" spans="1:15" s="11" customFormat="1" ht="34.5" customHeight="1" x14ac:dyDescent="0.25">
      <c r="A183" s="37" t="s">
        <v>593</v>
      </c>
      <c r="B183" s="38" t="s">
        <v>386</v>
      </c>
      <c r="C183" s="39" t="s">
        <v>750</v>
      </c>
      <c r="D183" s="159" t="s">
        <v>1091</v>
      </c>
      <c r="E183" s="157"/>
      <c r="F183" s="157"/>
      <c r="G183" s="157"/>
      <c r="H183" s="157"/>
      <c r="I183" s="157"/>
      <c r="J183" s="157"/>
      <c r="K183" s="158" t="s">
        <v>24</v>
      </c>
      <c r="L183" s="158"/>
      <c r="M183" s="60">
        <v>29.5</v>
      </c>
      <c r="N183" s="84"/>
      <c r="O183" s="46">
        <f t="shared" si="8"/>
        <v>0</v>
      </c>
    </row>
    <row r="184" spans="1:15" s="11" customFormat="1" ht="48.75" customHeight="1" x14ac:dyDescent="0.25">
      <c r="A184" s="37" t="s">
        <v>594</v>
      </c>
      <c r="B184" s="38" t="s">
        <v>387</v>
      </c>
      <c r="C184" s="39" t="s">
        <v>750</v>
      </c>
      <c r="D184" s="157" t="s">
        <v>113</v>
      </c>
      <c r="E184" s="157"/>
      <c r="F184" s="157"/>
      <c r="G184" s="157"/>
      <c r="H184" s="157"/>
      <c r="I184" s="157"/>
      <c r="J184" s="157"/>
      <c r="K184" s="158" t="s">
        <v>24</v>
      </c>
      <c r="L184" s="153"/>
      <c r="M184" s="60">
        <v>13</v>
      </c>
      <c r="N184" s="84"/>
      <c r="O184" s="46">
        <f t="shared" si="8"/>
        <v>0</v>
      </c>
    </row>
    <row r="185" spans="1:15" s="11" customFormat="1" ht="35.25" customHeight="1" x14ac:dyDescent="0.25">
      <c r="A185" s="37" t="s">
        <v>595</v>
      </c>
      <c r="B185" s="38" t="s">
        <v>388</v>
      </c>
      <c r="C185" s="39" t="s">
        <v>750</v>
      </c>
      <c r="D185" s="157" t="s">
        <v>114</v>
      </c>
      <c r="E185" s="157"/>
      <c r="F185" s="157"/>
      <c r="G185" s="157"/>
      <c r="H185" s="157"/>
      <c r="I185" s="157"/>
      <c r="J185" s="157"/>
      <c r="K185" s="158" t="s">
        <v>24</v>
      </c>
      <c r="L185" s="153"/>
      <c r="M185" s="60">
        <v>73</v>
      </c>
      <c r="N185" s="84"/>
      <c r="O185" s="46">
        <f t="shared" si="8"/>
        <v>0</v>
      </c>
    </row>
    <row r="186" spans="1:15" s="11" customFormat="1" ht="35.25" customHeight="1" x14ac:dyDescent="0.25">
      <c r="A186" s="37" t="s">
        <v>596</v>
      </c>
      <c r="B186" s="38" t="s">
        <v>389</v>
      </c>
      <c r="C186" s="39" t="s">
        <v>750</v>
      </c>
      <c r="D186" s="157" t="s">
        <v>115</v>
      </c>
      <c r="E186" s="157"/>
      <c r="F186" s="157"/>
      <c r="G186" s="157"/>
      <c r="H186" s="157"/>
      <c r="I186" s="157"/>
      <c r="J186" s="157"/>
      <c r="K186" s="158" t="s">
        <v>246</v>
      </c>
      <c r="L186" s="153"/>
      <c r="M186" s="60">
        <v>40.04</v>
      </c>
      <c r="N186" s="84"/>
      <c r="O186" s="46">
        <f t="shared" si="8"/>
        <v>0</v>
      </c>
    </row>
    <row r="187" spans="1:15" s="11" customFormat="1" ht="45.75" customHeight="1" x14ac:dyDescent="0.25">
      <c r="A187" s="37" t="s">
        <v>597</v>
      </c>
      <c r="B187" s="38" t="s">
        <v>390</v>
      </c>
      <c r="C187" s="39" t="s">
        <v>750</v>
      </c>
      <c r="D187" s="157" t="s">
        <v>116</v>
      </c>
      <c r="E187" s="157"/>
      <c r="F187" s="157"/>
      <c r="G187" s="157"/>
      <c r="H187" s="157"/>
      <c r="I187" s="157"/>
      <c r="J187" s="157"/>
      <c r="K187" s="158" t="s">
        <v>24</v>
      </c>
      <c r="L187" s="153"/>
      <c r="M187" s="60">
        <v>25</v>
      </c>
      <c r="N187" s="84"/>
      <c r="O187" s="46">
        <f t="shared" si="8"/>
        <v>0</v>
      </c>
    </row>
    <row r="188" spans="1:15" s="11" customFormat="1" ht="16.5" customHeight="1" x14ac:dyDescent="0.25">
      <c r="A188" s="162" t="s">
        <v>1155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46">
        <f>SUM(O182:O187)</f>
        <v>0</v>
      </c>
    </row>
    <row r="189" spans="1:15" s="11" customFormat="1" ht="12.75" customHeight="1" x14ac:dyDescent="0.25">
      <c r="A189" s="57"/>
      <c r="B189" s="58" t="s">
        <v>391</v>
      </c>
      <c r="C189" s="166" t="s">
        <v>117</v>
      </c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7"/>
    </row>
    <row r="190" spans="1:15" s="11" customFormat="1" ht="33.75" customHeight="1" x14ac:dyDescent="0.25">
      <c r="A190" s="37" t="s">
        <v>598</v>
      </c>
      <c r="B190" s="38" t="s">
        <v>393</v>
      </c>
      <c r="C190" s="39" t="s">
        <v>749</v>
      </c>
      <c r="D190" s="159" t="s">
        <v>1092</v>
      </c>
      <c r="E190" s="157"/>
      <c r="F190" s="157"/>
      <c r="G190" s="157"/>
      <c r="H190" s="157"/>
      <c r="I190" s="157"/>
      <c r="J190" s="157"/>
      <c r="K190" s="158" t="s">
        <v>1103</v>
      </c>
      <c r="L190" s="153"/>
      <c r="M190" s="60">
        <v>114.4</v>
      </c>
      <c r="N190" s="84"/>
      <c r="O190" s="46">
        <f>ROUND((M190*N190),2)</f>
        <v>0</v>
      </c>
    </row>
    <row r="191" spans="1:15" s="11" customFormat="1" ht="33.75" customHeight="1" x14ac:dyDescent="0.25">
      <c r="A191" s="37" t="s">
        <v>599</v>
      </c>
      <c r="B191" s="38" t="s">
        <v>392</v>
      </c>
      <c r="C191" s="39" t="s">
        <v>749</v>
      </c>
      <c r="D191" s="159" t="s">
        <v>751</v>
      </c>
      <c r="E191" s="157"/>
      <c r="F191" s="157"/>
      <c r="G191" s="157"/>
      <c r="H191" s="157"/>
      <c r="I191" s="157"/>
      <c r="J191" s="157"/>
      <c r="K191" s="160" t="s">
        <v>1008</v>
      </c>
      <c r="L191" s="161"/>
      <c r="M191" s="60">
        <v>1</v>
      </c>
      <c r="N191" s="84"/>
      <c r="O191" s="46">
        <f>ROUND((M191*N191),2)</f>
        <v>0</v>
      </c>
    </row>
    <row r="192" spans="1:15" s="11" customFormat="1" ht="33.75" customHeight="1" x14ac:dyDescent="0.25">
      <c r="A192" s="37" t="s">
        <v>600</v>
      </c>
      <c r="B192" s="38" t="s">
        <v>394</v>
      </c>
      <c r="C192" s="39" t="s">
        <v>749</v>
      </c>
      <c r="D192" s="157" t="s">
        <v>118</v>
      </c>
      <c r="E192" s="157"/>
      <c r="F192" s="157"/>
      <c r="G192" s="157"/>
      <c r="H192" s="157"/>
      <c r="I192" s="157"/>
      <c r="J192" s="157"/>
      <c r="K192" s="158" t="s">
        <v>246</v>
      </c>
      <c r="L192" s="153"/>
      <c r="M192" s="60">
        <v>114.4</v>
      </c>
      <c r="N192" s="84"/>
      <c r="O192" s="46">
        <f>ROUND((M192*N192),2)</f>
        <v>0</v>
      </c>
    </row>
    <row r="193" spans="1:15" s="11" customFormat="1" ht="16.5" customHeight="1" x14ac:dyDescent="0.25">
      <c r="A193" s="162" t="s">
        <v>1155</v>
      </c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46">
        <f>SUM(O190:O192)</f>
        <v>0</v>
      </c>
    </row>
    <row r="194" spans="1:15" s="11" customFormat="1" ht="12.75" customHeight="1" x14ac:dyDescent="0.25">
      <c r="A194" s="41"/>
      <c r="B194" s="42">
        <v>6</v>
      </c>
      <c r="C194" s="168" t="s">
        <v>119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9"/>
    </row>
    <row r="195" spans="1:15" s="11" customFormat="1" ht="14.25" customHeight="1" x14ac:dyDescent="0.25">
      <c r="A195" s="37" t="s">
        <v>601</v>
      </c>
      <c r="B195" s="38" t="s">
        <v>395</v>
      </c>
      <c r="C195" s="35" t="s">
        <v>752</v>
      </c>
      <c r="D195" s="159" t="s">
        <v>1071</v>
      </c>
      <c r="E195" s="157"/>
      <c r="F195" s="157"/>
      <c r="G195" s="157"/>
      <c r="H195" s="157"/>
      <c r="I195" s="157"/>
      <c r="J195" s="157"/>
      <c r="K195" s="153" t="s">
        <v>248</v>
      </c>
      <c r="L195" s="153"/>
      <c r="M195" s="60">
        <v>4260.38</v>
      </c>
      <c r="N195" s="84"/>
      <c r="O195" s="46">
        <f t="shared" ref="O195:O211" si="9">ROUND((M195*N195),2)</f>
        <v>0</v>
      </c>
    </row>
    <row r="196" spans="1:15" s="11" customFormat="1" ht="14.25" customHeight="1" x14ac:dyDescent="0.25">
      <c r="A196" s="37" t="s">
        <v>602</v>
      </c>
      <c r="B196" s="38" t="s">
        <v>396</v>
      </c>
      <c r="C196" s="35" t="s">
        <v>752</v>
      </c>
      <c r="D196" s="157" t="s">
        <v>120</v>
      </c>
      <c r="E196" s="157"/>
      <c r="F196" s="157"/>
      <c r="G196" s="157"/>
      <c r="H196" s="157"/>
      <c r="I196" s="157"/>
      <c r="J196" s="157"/>
      <c r="K196" s="153" t="s">
        <v>248</v>
      </c>
      <c r="L196" s="153"/>
      <c r="M196" s="60">
        <v>110.94</v>
      </c>
      <c r="N196" s="84"/>
      <c r="O196" s="46">
        <f t="shared" si="9"/>
        <v>0</v>
      </c>
    </row>
    <row r="197" spans="1:15" s="11" customFormat="1" ht="33.75" customHeight="1" x14ac:dyDescent="0.25">
      <c r="A197" s="37" t="s">
        <v>603</v>
      </c>
      <c r="B197" s="38" t="s">
        <v>397</v>
      </c>
      <c r="C197" s="35" t="s">
        <v>752</v>
      </c>
      <c r="D197" s="157" t="s">
        <v>121</v>
      </c>
      <c r="E197" s="157"/>
      <c r="F197" s="157"/>
      <c r="G197" s="157"/>
      <c r="H197" s="157"/>
      <c r="I197" s="157"/>
      <c r="J197" s="157"/>
      <c r="K197" s="160" t="s">
        <v>139</v>
      </c>
      <c r="L197" s="161"/>
      <c r="M197" s="60">
        <v>1</v>
      </c>
      <c r="N197" s="84"/>
      <c r="O197" s="46">
        <f t="shared" si="9"/>
        <v>0</v>
      </c>
    </row>
    <row r="198" spans="1:15" s="11" customFormat="1" ht="33.75" customHeight="1" x14ac:dyDescent="0.25">
      <c r="A198" s="37" t="s">
        <v>604</v>
      </c>
      <c r="B198" s="38" t="s">
        <v>398</v>
      </c>
      <c r="C198" s="35" t="s">
        <v>752</v>
      </c>
      <c r="D198" s="157" t="s">
        <v>122</v>
      </c>
      <c r="E198" s="157"/>
      <c r="F198" s="157"/>
      <c r="G198" s="157"/>
      <c r="H198" s="157"/>
      <c r="I198" s="157"/>
      <c r="J198" s="157"/>
      <c r="K198" s="160" t="s">
        <v>139</v>
      </c>
      <c r="L198" s="161"/>
      <c r="M198" s="60">
        <v>40</v>
      </c>
      <c r="N198" s="84"/>
      <c r="O198" s="46">
        <f t="shared" si="9"/>
        <v>0</v>
      </c>
    </row>
    <row r="199" spans="1:15" s="11" customFormat="1" ht="33.75" customHeight="1" x14ac:dyDescent="0.25">
      <c r="A199" s="37" t="s">
        <v>605</v>
      </c>
      <c r="B199" s="38" t="s">
        <v>399</v>
      </c>
      <c r="C199" s="35" t="s">
        <v>752</v>
      </c>
      <c r="D199" s="157" t="s">
        <v>123</v>
      </c>
      <c r="E199" s="157"/>
      <c r="F199" s="157"/>
      <c r="G199" s="157"/>
      <c r="H199" s="157"/>
      <c r="I199" s="157"/>
      <c r="J199" s="157"/>
      <c r="K199" s="158" t="s">
        <v>139</v>
      </c>
      <c r="L199" s="153"/>
      <c r="M199" s="60">
        <v>29</v>
      </c>
      <c r="N199" s="84"/>
      <c r="O199" s="46">
        <f t="shared" si="9"/>
        <v>0</v>
      </c>
    </row>
    <row r="200" spans="1:15" s="11" customFormat="1" ht="33.75" customHeight="1" x14ac:dyDescent="0.25">
      <c r="A200" s="37" t="s">
        <v>606</v>
      </c>
      <c r="B200" s="38" t="s">
        <v>400</v>
      </c>
      <c r="C200" s="35" t="s">
        <v>752</v>
      </c>
      <c r="D200" s="157" t="s">
        <v>124</v>
      </c>
      <c r="E200" s="157"/>
      <c r="F200" s="157"/>
      <c r="G200" s="157"/>
      <c r="H200" s="157"/>
      <c r="I200" s="157"/>
      <c r="J200" s="157"/>
      <c r="K200" s="158" t="s">
        <v>139</v>
      </c>
      <c r="L200" s="153"/>
      <c r="M200" s="60">
        <v>32</v>
      </c>
      <c r="N200" s="84"/>
      <c r="O200" s="46">
        <f t="shared" si="9"/>
        <v>0</v>
      </c>
    </row>
    <row r="201" spans="1:15" s="11" customFormat="1" ht="13.5" customHeight="1" x14ac:dyDescent="0.25">
      <c r="A201" s="37" t="s">
        <v>607</v>
      </c>
      <c r="B201" s="38" t="s">
        <v>401</v>
      </c>
      <c r="C201" s="35" t="s">
        <v>752</v>
      </c>
      <c r="D201" s="157" t="s">
        <v>125</v>
      </c>
      <c r="E201" s="157"/>
      <c r="F201" s="157"/>
      <c r="G201" s="157"/>
      <c r="H201" s="157"/>
      <c r="I201" s="157"/>
      <c r="J201" s="157"/>
      <c r="K201" s="153" t="s">
        <v>248</v>
      </c>
      <c r="L201" s="153"/>
      <c r="M201" s="60">
        <v>249.52</v>
      </c>
      <c r="N201" s="84"/>
      <c r="O201" s="46">
        <f t="shared" si="9"/>
        <v>0</v>
      </c>
    </row>
    <row r="202" spans="1:15" s="11" customFormat="1" ht="26.25" customHeight="1" x14ac:dyDescent="0.25">
      <c r="A202" s="37" t="s">
        <v>608</v>
      </c>
      <c r="B202" s="38" t="s">
        <v>402</v>
      </c>
      <c r="C202" s="35" t="s">
        <v>752</v>
      </c>
      <c r="D202" s="159" t="s">
        <v>1070</v>
      </c>
      <c r="E202" s="157"/>
      <c r="F202" s="157"/>
      <c r="G202" s="157"/>
      <c r="H202" s="157"/>
      <c r="I202" s="157"/>
      <c r="J202" s="157"/>
      <c r="K202" s="158" t="s">
        <v>24</v>
      </c>
      <c r="L202" s="158"/>
      <c r="M202" s="60">
        <v>843.52</v>
      </c>
      <c r="N202" s="84"/>
      <c r="O202" s="46">
        <f t="shared" si="9"/>
        <v>0</v>
      </c>
    </row>
    <row r="203" spans="1:15" s="11" customFormat="1" ht="26.25" customHeight="1" x14ac:dyDescent="0.25">
      <c r="A203" s="37" t="s">
        <v>609</v>
      </c>
      <c r="B203" s="38" t="s">
        <v>403</v>
      </c>
      <c r="C203" s="35" t="s">
        <v>752</v>
      </c>
      <c r="D203" s="159" t="s">
        <v>1069</v>
      </c>
      <c r="E203" s="157"/>
      <c r="F203" s="157"/>
      <c r="G203" s="157"/>
      <c r="H203" s="157"/>
      <c r="I203" s="157"/>
      <c r="J203" s="157"/>
      <c r="K203" s="158" t="s">
        <v>24</v>
      </c>
      <c r="L203" s="158"/>
      <c r="M203" s="60">
        <v>269.36</v>
      </c>
      <c r="N203" s="84"/>
      <c r="O203" s="46">
        <f t="shared" si="9"/>
        <v>0</v>
      </c>
    </row>
    <row r="204" spans="1:15" s="11" customFormat="1" ht="26.25" customHeight="1" x14ac:dyDescent="0.25">
      <c r="A204" s="37" t="s">
        <v>610</v>
      </c>
      <c r="B204" s="38" t="s">
        <v>404</v>
      </c>
      <c r="C204" s="35" t="s">
        <v>752</v>
      </c>
      <c r="D204" s="159" t="s">
        <v>1068</v>
      </c>
      <c r="E204" s="157"/>
      <c r="F204" s="157"/>
      <c r="G204" s="157"/>
      <c r="H204" s="157"/>
      <c r="I204" s="157"/>
      <c r="J204" s="157"/>
      <c r="K204" s="158" t="s">
        <v>24</v>
      </c>
      <c r="L204" s="158"/>
      <c r="M204" s="60">
        <v>317.60000000000002</v>
      </c>
      <c r="N204" s="84"/>
      <c r="O204" s="46">
        <f t="shared" si="9"/>
        <v>0</v>
      </c>
    </row>
    <row r="205" spans="1:15" s="11" customFormat="1" ht="47.25" customHeight="1" x14ac:dyDescent="0.25">
      <c r="A205" s="37" t="s">
        <v>611</v>
      </c>
      <c r="B205" s="38" t="s">
        <v>405</v>
      </c>
      <c r="C205" s="35" t="s">
        <v>752</v>
      </c>
      <c r="D205" s="157" t="s">
        <v>126</v>
      </c>
      <c r="E205" s="157"/>
      <c r="F205" s="157"/>
      <c r="G205" s="157"/>
      <c r="H205" s="157"/>
      <c r="I205" s="157"/>
      <c r="J205" s="157"/>
      <c r="K205" s="158" t="s">
        <v>900</v>
      </c>
      <c r="L205" s="153"/>
      <c r="M205" s="60">
        <v>1</v>
      </c>
      <c r="N205" s="84"/>
      <c r="O205" s="46">
        <f t="shared" si="9"/>
        <v>0</v>
      </c>
    </row>
    <row r="206" spans="1:15" s="11" customFormat="1" ht="48" customHeight="1" x14ac:dyDescent="0.25">
      <c r="A206" s="37" t="s">
        <v>612</v>
      </c>
      <c r="B206" s="38" t="s">
        <v>406</v>
      </c>
      <c r="C206" s="35" t="s">
        <v>752</v>
      </c>
      <c r="D206" s="157" t="s">
        <v>127</v>
      </c>
      <c r="E206" s="157"/>
      <c r="F206" s="157"/>
      <c r="G206" s="157"/>
      <c r="H206" s="157"/>
      <c r="I206" s="157"/>
      <c r="J206" s="157"/>
      <c r="K206" s="158" t="s">
        <v>900</v>
      </c>
      <c r="L206" s="153"/>
      <c r="M206" s="60">
        <v>1</v>
      </c>
      <c r="N206" s="84"/>
      <c r="O206" s="46">
        <f t="shared" si="9"/>
        <v>0</v>
      </c>
    </row>
    <row r="207" spans="1:15" s="11" customFormat="1" ht="13.5" customHeight="1" x14ac:dyDescent="0.25">
      <c r="A207" s="37" t="s">
        <v>613</v>
      </c>
      <c r="B207" s="38" t="s">
        <v>407</v>
      </c>
      <c r="C207" s="35" t="s">
        <v>752</v>
      </c>
      <c r="D207" s="157" t="s">
        <v>128</v>
      </c>
      <c r="E207" s="157"/>
      <c r="F207" s="157"/>
      <c r="G207" s="157"/>
      <c r="H207" s="157"/>
      <c r="I207" s="157"/>
      <c r="J207" s="157"/>
      <c r="K207" s="158" t="s">
        <v>24</v>
      </c>
      <c r="L207" s="158"/>
      <c r="M207" s="60">
        <v>1430.48</v>
      </c>
      <c r="N207" s="84"/>
      <c r="O207" s="46">
        <f t="shared" si="9"/>
        <v>0</v>
      </c>
    </row>
    <row r="208" spans="1:15" s="11" customFormat="1" ht="13.5" customHeight="1" x14ac:dyDescent="0.25">
      <c r="A208" s="37" t="s">
        <v>614</v>
      </c>
      <c r="B208" s="38" t="s">
        <v>408</v>
      </c>
      <c r="C208" s="35" t="s">
        <v>752</v>
      </c>
      <c r="D208" s="157" t="s">
        <v>129</v>
      </c>
      <c r="E208" s="157"/>
      <c r="F208" s="157"/>
      <c r="G208" s="157"/>
      <c r="H208" s="157"/>
      <c r="I208" s="157"/>
      <c r="J208" s="157"/>
      <c r="K208" s="153" t="s">
        <v>248</v>
      </c>
      <c r="L208" s="153"/>
      <c r="M208" s="60">
        <v>942.89</v>
      </c>
      <c r="N208" s="84"/>
      <c r="O208" s="46">
        <f t="shared" si="9"/>
        <v>0</v>
      </c>
    </row>
    <row r="209" spans="1:15" s="11" customFormat="1" ht="24" customHeight="1" x14ac:dyDescent="0.25">
      <c r="A209" s="37" t="s">
        <v>615</v>
      </c>
      <c r="B209" s="38" t="s">
        <v>409</v>
      </c>
      <c r="C209" s="35" t="s">
        <v>752</v>
      </c>
      <c r="D209" s="159" t="s">
        <v>1010</v>
      </c>
      <c r="E209" s="157"/>
      <c r="F209" s="157"/>
      <c r="G209" s="157"/>
      <c r="H209" s="157"/>
      <c r="I209" s="157"/>
      <c r="J209" s="157"/>
      <c r="K209" s="158" t="s">
        <v>24</v>
      </c>
      <c r="L209" s="158"/>
      <c r="M209" s="60">
        <v>1430.48</v>
      </c>
      <c r="N209" s="84"/>
      <c r="O209" s="46">
        <f t="shared" si="9"/>
        <v>0</v>
      </c>
    </row>
    <row r="210" spans="1:15" s="11" customFormat="1" ht="24" customHeight="1" x14ac:dyDescent="0.25">
      <c r="A210" s="37" t="s">
        <v>616</v>
      </c>
      <c r="B210" s="38" t="s">
        <v>410</v>
      </c>
      <c r="C210" s="35" t="s">
        <v>752</v>
      </c>
      <c r="D210" s="159" t="s">
        <v>1011</v>
      </c>
      <c r="E210" s="159"/>
      <c r="F210" s="159"/>
      <c r="G210" s="159"/>
      <c r="H210" s="159"/>
      <c r="I210" s="159"/>
      <c r="J210" s="159"/>
      <c r="K210" s="153" t="s">
        <v>248</v>
      </c>
      <c r="L210" s="153"/>
      <c r="M210" s="60">
        <v>2644.53</v>
      </c>
      <c r="N210" s="84"/>
      <c r="O210" s="46">
        <f t="shared" si="9"/>
        <v>0</v>
      </c>
    </row>
    <row r="211" spans="1:15" s="11" customFormat="1" ht="48" customHeight="1" x14ac:dyDescent="0.25">
      <c r="A211" s="37" t="s">
        <v>617</v>
      </c>
      <c r="B211" s="38" t="s">
        <v>411</v>
      </c>
      <c r="C211" s="35" t="s">
        <v>752</v>
      </c>
      <c r="D211" s="157" t="s">
        <v>130</v>
      </c>
      <c r="E211" s="157"/>
      <c r="F211" s="157"/>
      <c r="G211" s="157"/>
      <c r="H211" s="157"/>
      <c r="I211" s="157"/>
      <c r="J211" s="157"/>
      <c r="K211" s="158" t="s">
        <v>246</v>
      </c>
      <c r="L211" s="153"/>
      <c r="M211" s="60">
        <v>1615.85</v>
      </c>
      <c r="N211" s="84"/>
      <c r="O211" s="46">
        <f t="shared" si="9"/>
        <v>0</v>
      </c>
    </row>
    <row r="212" spans="1:15" s="11" customFormat="1" ht="16.5" customHeight="1" x14ac:dyDescent="0.25">
      <c r="A212" s="162" t="s">
        <v>1155</v>
      </c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46">
        <f>SUM(O195:O211)</f>
        <v>0</v>
      </c>
    </row>
    <row r="213" spans="1:15" s="11" customFormat="1" ht="12.75" customHeight="1" x14ac:dyDescent="0.25">
      <c r="A213" s="41"/>
      <c r="B213" s="42">
        <v>7</v>
      </c>
      <c r="C213" s="168" t="s">
        <v>41</v>
      </c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9"/>
    </row>
    <row r="214" spans="1:15" s="11" customFormat="1" ht="36" customHeight="1" x14ac:dyDescent="0.25">
      <c r="A214" s="37" t="s">
        <v>618</v>
      </c>
      <c r="B214" s="38" t="s">
        <v>412</v>
      </c>
      <c r="C214" s="39" t="s">
        <v>753</v>
      </c>
      <c r="D214" s="157" t="s">
        <v>131</v>
      </c>
      <c r="E214" s="157"/>
      <c r="F214" s="157"/>
      <c r="G214" s="157"/>
      <c r="H214" s="157"/>
      <c r="I214" s="157"/>
      <c r="J214" s="157"/>
      <c r="K214" s="158" t="s">
        <v>246</v>
      </c>
      <c r="L214" s="153"/>
      <c r="M214" s="60">
        <v>1222</v>
      </c>
      <c r="N214" s="84"/>
      <c r="O214" s="46">
        <f>ROUND((M214*N214),2)</f>
        <v>0</v>
      </c>
    </row>
    <row r="215" spans="1:15" s="11" customFormat="1" ht="25.5" customHeight="1" x14ac:dyDescent="0.25">
      <c r="A215" s="37" t="s">
        <v>619</v>
      </c>
      <c r="B215" s="38" t="s">
        <v>413</v>
      </c>
      <c r="C215" s="39" t="s">
        <v>753</v>
      </c>
      <c r="D215" s="159" t="s">
        <v>1012</v>
      </c>
      <c r="E215" s="159"/>
      <c r="F215" s="159"/>
      <c r="G215" s="159"/>
      <c r="H215" s="159"/>
      <c r="I215" s="159"/>
      <c r="J215" s="159"/>
      <c r="K215" s="153" t="s">
        <v>248</v>
      </c>
      <c r="L215" s="153"/>
      <c r="M215" s="60">
        <v>10368.06</v>
      </c>
      <c r="N215" s="84"/>
      <c r="O215" s="46">
        <f>ROUND((M215*N215),2)</f>
        <v>0</v>
      </c>
    </row>
    <row r="216" spans="1:15" s="11" customFormat="1" ht="25.5" customHeight="1" x14ac:dyDescent="0.25">
      <c r="A216" s="37" t="s">
        <v>620</v>
      </c>
      <c r="B216" s="38" t="s">
        <v>414</v>
      </c>
      <c r="C216" s="39" t="s">
        <v>753</v>
      </c>
      <c r="D216" s="157" t="s">
        <v>132</v>
      </c>
      <c r="E216" s="157"/>
      <c r="F216" s="157"/>
      <c r="G216" s="157"/>
      <c r="H216" s="157"/>
      <c r="I216" s="157"/>
      <c r="J216" s="157"/>
      <c r="K216" s="158" t="s">
        <v>246</v>
      </c>
      <c r="L216" s="153"/>
      <c r="M216" s="60">
        <v>1222</v>
      </c>
      <c r="N216" s="84"/>
      <c r="O216" s="46">
        <f>ROUND((M216*N216),2)</f>
        <v>0</v>
      </c>
    </row>
    <row r="217" spans="1:15" s="11" customFormat="1" ht="16.5" customHeight="1" x14ac:dyDescent="0.25">
      <c r="A217" s="162" t="s">
        <v>1155</v>
      </c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46">
        <f>SUM(O214:O216)</f>
        <v>0</v>
      </c>
    </row>
    <row r="218" spans="1:15" s="11" customFormat="1" ht="12.75" customHeight="1" x14ac:dyDescent="0.25">
      <c r="A218" s="41"/>
      <c r="B218" s="42">
        <v>8</v>
      </c>
      <c r="C218" s="173" t="s">
        <v>133</v>
      </c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4"/>
    </row>
    <row r="219" spans="1:15" s="11" customFormat="1" ht="25.5" customHeight="1" x14ac:dyDescent="0.25">
      <c r="A219" s="37" t="s">
        <v>621</v>
      </c>
      <c r="B219" s="38" t="s">
        <v>415</v>
      </c>
      <c r="C219" s="35" t="s">
        <v>754</v>
      </c>
      <c r="D219" s="159" t="s">
        <v>1067</v>
      </c>
      <c r="E219" s="157"/>
      <c r="F219" s="157"/>
      <c r="G219" s="157"/>
      <c r="H219" s="157"/>
      <c r="I219" s="157"/>
      <c r="J219" s="157"/>
      <c r="K219" s="158" t="s">
        <v>24</v>
      </c>
      <c r="L219" s="158"/>
      <c r="M219" s="60">
        <v>1332</v>
      </c>
      <c r="N219" s="84"/>
      <c r="O219" s="46">
        <f>ROUND((M219*N219),2)</f>
        <v>0</v>
      </c>
    </row>
    <row r="220" spans="1:15" s="11" customFormat="1" ht="25.5" customHeight="1" x14ac:dyDescent="0.25">
      <c r="A220" s="37" t="s">
        <v>622</v>
      </c>
      <c r="B220" s="38" t="s">
        <v>416</v>
      </c>
      <c r="C220" s="35" t="s">
        <v>754</v>
      </c>
      <c r="D220" s="159" t="s">
        <v>1066</v>
      </c>
      <c r="E220" s="157"/>
      <c r="F220" s="157"/>
      <c r="G220" s="157"/>
      <c r="H220" s="157"/>
      <c r="I220" s="157"/>
      <c r="J220" s="157"/>
      <c r="K220" s="158" t="s">
        <v>24</v>
      </c>
      <c r="L220" s="158"/>
      <c r="M220" s="60">
        <v>1312.7</v>
      </c>
      <c r="N220" s="84"/>
      <c r="O220" s="46">
        <f>ROUND((M220*N220),2)</f>
        <v>0</v>
      </c>
    </row>
    <row r="221" spans="1:15" s="11" customFormat="1" ht="35.25" customHeight="1" x14ac:dyDescent="0.25">
      <c r="A221" s="37" t="s">
        <v>623</v>
      </c>
      <c r="B221" s="38" t="s">
        <v>417</v>
      </c>
      <c r="C221" s="35" t="s">
        <v>755</v>
      </c>
      <c r="D221" s="157" t="s">
        <v>134</v>
      </c>
      <c r="E221" s="157"/>
      <c r="F221" s="157"/>
      <c r="G221" s="157"/>
      <c r="H221" s="157"/>
      <c r="I221" s="157"/>
      <c r="J221" s="157"/>
      <c r="K221" s="158" t="s">
        <v>24</v>
      </c>
      <c r="L221" s="153"/>
      <c r="M221" s="60">
        <v>370</v>
      </c>
      <c r="N221" s="84"/>
      <c r="O221" s="46">
        <f>ROUND((M221*N221),2)</f>
        <v>0</v>
      </c>
    </row>
    <row r="222" spans="1:15" s="11" customFormat="1" ht="27" customHeight="1" x14ac:dyDescent="0.25">
      <c r="A222" s="37" t="s">
        <v>624</v>
      </c>
      <c r="B222" s="38" t="s">
        <v>418</v>
      </c>
      <c r="C222" s="35" t="s">
        <v>756</v>
      </c>
      <c r="D222" s="159" t="s">
        <v>1065</v>
      </c>
      <c r="E222" s="157"/>
      <c r="F222" s="157"/>
      <c r="G222" s="157"/>
      <c r="H222" s="157"/>
      <c r="I222" s="157"/>
      <c r="J222" s="157"/>
      <c r="K222" s="158" t="s">
        <v>24</v>
      </c>
      <c r="L222" s="158"/>
      <c r="M222" s="60">
        <v>1548.9</v>
      </c>
      <c r="N222" s="84"/>
      <c r="O222" s="46">
        <f>ROUND((M222*N222),2)</f>
        <v>0</v>
      </c>
    </row>
    <row r="223" spans="1:15" s="11" customFormat="1" ht="16.5" customHeight="1" x14ac:dyDescent="0.25">
      <c r="A223" s="162" t="s">
        <v>1155</v>
      </c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46">
        <f>SUM(O219:O222)</f>
        <v>0</v>
      </c>
    </row>
    <row r="224" spans="1:15" s="11" customFormat="1" ht="12.75" customHeight="1" x14ac:dyDescent="0.25">
      <c r="A224" s="41"/>
      <c r="B224" s="42">
        <v>9</v>
      </c>
      <c r="C224" s="173" t="s">
        <v>135</v>
      </c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4"/>
    </row>
    <row r="225" spans="1:15" s="11" customFormat="1" ht="36.75" customHeight="1" x14ac:dyDescent="0.25">
      <c r="A225" s="37" t="s">
        <v>625</v>
      </c>
      <c r="B225" s="38" t="s">
        <v>419</v>
      </c>
      <c r="C225" s="35" t="s">
        <v>757</v>
      </c>
      <c r="D225" s="159" t="s">
        <v>1064</v>
      </c>
      <c r="E225" s="157"/>
      <c r="F225" s="157"/>
      <c r="G225" s="157"/>
      <c r="H225" s="157"/>
      <c r="I225" s="157"/>
      <c r="J225" s="157"/>
      <c r="K225" s="158" t="s">
        <v>24</v>
      </c>
      <c r="L225" s="158"/>
      <c r="M225" s="60">
        <v>1866.6</v>
      </c>
      <c r="N225" s="84"/>
      <c r="O225" s="46">
        <f>ROUND((M225*N225),2)</f>
        <v>0</v>
      </c>
    </row>
    <row r="226" spans="1:15" s="11" customFormat="1" ht="16.5" customHeight="1" x14ac:dyDescent="0.25">
      <c r="A226" s="162" t="s">
        <v>1155</v>
      </c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46">
        <f>SUM(O225)</f>
        <v>0</v>
      </c>
    </row>
    <row r="227" spans="1:15" s="11" customFormat="1" ht="12.75" customHeight="1" x14ac:dyDescent="0.25">
      <c r="A227" s="41"/>
      <c r="B227" s="42">
        <v>10</v>
      </c>
      <c r="C227" s="173" t="s">
        <v>136</v>
      </c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4"/>
    </row>
    <row r="228" spans="1:15" s="11" customFormat="1" ht="14.25" customHeight="1" x14ac:dyDescent="0.25">
      <c r="A228" s="37" t="s">
        <v>626</v>
      </c>
      <c r="B228" s="38" t="s">
        <v>420</v>
      </c>
      <c r="C228" s="35" t="s">
        <v>758</v>
      </c>
      <c r="D228" s="157" t="s">
        <v>137</v>
      </c>
      <c r="E228" s="157"/>
      <c r="F228" s="157"/>
      <c r="G228" s="157"/>
      <c r="H228" s="157"/>
      <c r="I228" s="157"/>
      <c r="J228" s="157"/>
      <c r="K228" s="158" t="s">
        <v>24</v>
      </c>
      <c r="L228" s="158"/>
      <c r="M228" s="60">
        <v>1996</v>
      </c>
      <c r="N228" s="84"/>
      <c r="O228" s="46">
        <f>ROUND((M228*N228),2)</f>
        <v>0</v>
      </c>
    </row>
    <row r="229" spans="1:15" s="11" customFormat="1" ht="14.25" customHeight="1" x14ac:dyDescent="0.25">
      <c r="A229" s="37" t="s">
        <v>627</v>
      </c>
      <c r="B229" s="38" t="s">
        <v>421</v>
      </c>
      <c r="C229" s="35" t="s">
        <v>758</v>
      </c>
      <c r="D229" s="157" t="s">
        <v>138</v>
      </c>
      <c r="E229" s="157"/>
      <c r="F229" s="157"/>
      <c r="G229" s="157"/>
      <c r="H229" s="157"/>
      <c r="I229" s="157"/>
      <c r="J229" s="157"/>
      <c r="K229" s="158" t="s">
        <v>139</v>
      </c>
      <c r="L229" s="158"/>
      <c r="M229" s="60">
        <v>62</v>
      </c>
      <c r="N229" s="84"/>
      <c r="O229" s="46">
        <f>ROUND((M229*N229),2)</f>
        <v>0</v>
      </c>
    </row>
    <row r="230" spans="1:15" s="11" customFormat="1" ht="16.5" customHeight="1" x14ac:dyDescent="0.25">
      <c r="A230" s="162" t="s">
        <v>1155</v>
      </c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46">
        <f>SUM(O228:O229)</f>
        <v>0</v>
      </c>
    </row>
    <row r="231" spans="1:15" s="11" customFormat="1" ht="12.75" customHeight="1" x14ac:dyDescent="0.25">
      <c r="A231" s="41"/>
      <c r="B231" s="42">
        <v>11</v>
      </c>
      <c r="C231" s="168" t="s">
        <v>140</v>
      </c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9"/>
    </row>
    <row r="232" spans="1:15" s="11" customFormat="1" ht="27.75" customHeight="1" x14ac:dyDescent="0.25">
      <c r="A232" s="37" t="s">
        <v>628</v>
      </c>
      <c r="B232" s="38" t="s">
        <v>422</v>
      </c>
      <c r="C232" s="35" t="s">
        <v>759</v>
      </c>
      <c r="D232" s="159" t="s">
        <v>1014</v>
      </c>
      <c r="E232" s="157"/>
      <c r="F232" s="157"/>
      <c r="G232" s="157"/>
      <c r="H232" s="157"/>
      <c r="I232" s="157"/>
      <c r="J232" s="157"/>
      <c r="K232" s="153" t="s">
        <v>247</v>
      </c>
      <c r="L232" s="153"/>
      <c r="M232" s="60">
        <v>10232</v>
      </c>
      <c r="N232" s="84"/>
      <c r="O232" s="46">
        <f t="shared" ref="O232:O247" si="10">ROUND((M232*N232),2)</f>
        <v>0</v>
      </c>
    </row>
    <row r="233" spans="1:15" s="11" customFormat="1" ht="27.75" customHeight="1" x14ac:dyDescent="0.25">
      <c r="A233" s="37" t="s">
        <v>629</v>
      </c>
      <c r="B233" s="38" t="s">
        <v>423</v>
      </c>
      <c r="C233" s="39" t="s">
        <v>760</v>
      </c>
      <c r="D233" s="157" t="s">
        <v>141</v>
      </c>
      <c r="E233" s="157"/>
      <c r="F233" s="157"/>
      <c r="G233" s="157"/>
      <c r="H233" s="157"/>
      <c r="I233" s="157"/>
      <c r="J233" s="157"/>
      <c r="K233" s="158" t="s">
        <v>1153</v>
      </c>
      <c r="L233" s="153"/>
      <c r="M233" s="60">
        <v>200</v>
      </c>
      <c r="N233" s="84"/>
      <c r="O233" s="46">
        <f t="shared" si="10"/>
        <v>0</v>
      </c>
    </row>
    <row r="234" spans="1:15" s="11" customFormat="1" ht="27.75" customHeight="1" x14ac:dyDescent="0.25">
      <c r="A234" s="37" t="s">
        <v>630</v>
      </c>
      <c r="B234" s="38" t="s">
        <v>424</v>
      </c>
      <c r="C234" s="35" t="s">
        <v>761</v>
      </c>
      <c r="D234" s="159" t="s">
        <v>1062</v>
      </c>
      <c r="E234" s="157"/>
      <c r="F234" s="157"/>
      <c r="G234" s="157"/>
      <c r="H234" s="157"/>
      <c r="I234" s="157"/>
      <c r="J234" s="157"/>
      <c r="K234" s="153" t="s">
        <v>247</v>
      </c>
      <c r="L234" s="153"/>
      <c r="M234" s="60">
        <v>13530.4</v>
      </c>
      <c r="N234" s="84"/>
      <c r="O234" s="46">
        <f t="shared" si="10"/>
        <v>0</v>
      </c>
    </row>
    <row r="235" spans="1:15" s="11" customFormat="1" ht="36" customHeight="1" x14ac:dyDescent="0.25">
      <c r="A235" s="37" t="s">
        <v>631</v>
      </c>
      <c r="B235" s="38" t="s">
        <v>425</v>
      </c>
      <c r="C235" s="39" t="s">
        <v>762</v>
      </c>
      <c r="D235" s="157" t="s">
        <v>142</v>
      </c>
      <c r="E235" s="157"/>
      <c r="F235" s="157"/>
      <c r="G235" s="157"/>
      <c r="H235" s="157"/>
      <c r="I235" s="157"/>
      <c r="J235" s="157"/>
      <c r="K235" s="158" t="s">
        <v>1153</v>
      </c>
      <c r="L235" s="153"/>
      <c r="M235" s="60">
        <v>10232</v>
      </c>
      <c r="N235" s="84"/>
      <c r="O235" s="46">
        <f t="shared" si="10"/>
        <v>0</v>
      </c>
    </row>
    <row r="236" spans="1:15" s="11" customFormat="1" ht="36" customHeight="1" x14ac:dyDescent="0.25">
      <c r="A236" s="37" t="s">
        <v>632</v>
      </c>
      <c r="B236" s="38" t="s">
        <v>426</v>
      </c>
      <c r="C236" s="39" t="s">
        <v>763</v>
      </c>
      <c r="D236" s="157" t="s">
        <v>143</v>
      </c>
      <c r="E236" s="157"/>
      <c r="F236" s="157"/>
      <c r="G236" s="157"/>
      <c r="H236" s="157"/>
      <c r="I236" s="157"/>
      <c r="J236" s="157"/>
      <c r="K236" s="158" t="s">
        <v>1153</v>
      </c>
      <c r="L236" s="153"/>
      <c r="M236" s="60">
        <v>10232</v>
      </c>
      <c r="N236" s="84"/>
      <c r="O236" s="46">
        <f t="shared" si="10"/>
        <v>0</v>
      </c>
    </row>
    <row r="237" spans="1:15" s="11" customFormat="1" ht="27.75" customHeight="1" x14ac:dyDescent="0.25">
      <c r="A237" s="37" t="s">
        <v>633</v>
      </c>
      <c r="B237" s="38" t="s">
        <v>427</v>
      </c>
      <c r="C237" s="39" t="s">
        <v>763</v>
      </c>
      <c r="D237" s="159" t="s">
        <v>1063</v>
      </c>
      <c r="E237" s="157"/>
      <c r="F237" s="157"/>
      <c r="G237" s="157"/>
      <c r="H237" s="157"/>
      <c r="I237" s="157"/>
      <c r="J237" s="157"/>
      <c r="K237" s="158" t="s">
        <v>1153</v>
      </c>
      <c r="L237" s="153"/>
      <c r="M237" s="60">
        <v>191</v>
      </c>
      <c r="N237" s="84"/>
      <c r="O237" s="46">
        <f t="shared" si="10"/>
        <v>0</v>
      </c>
    </row>
    <row r="238" spans="1:15" s="11" customFormat="1" ht="36" customHeight="1" x14ac:dyDescent="0.25">
      <c r="A238" s="37" t="s">
        <v>634</v>
      </c>
      <c r="B238" s="38" t="s">
        <v>428</v>
      </c>
      <c r="C238" s="39" t="s">
        <v>763</v>
      </c>
      <c r="D238" s="157" t="s">
        <v>144</v>
      </c>
      <c r="E238" s="157"/>
      <c r="F238" s="157"/>
      <c r="G238" s="157"/>
      <c r="H238" s="157"/>
      <c r="I238" s="157"/>
      <c r="J238" s="157"/>
      <c r="K238" s="158" t="s">
        <v>1153</v>
      </c>
      <c r="L238" s="153"/>
      <c r="M238" s="60">
        <v>8788</v>
      </c>
      <c r="N238" s="84"/>
      <c r="O238" s="46">
        <f t="shared" si="10"/>
        <v>0</v>
      </c>
    </row>
    <row r="239" spans="1:15" s="11" customFormat="1" ht="36" customHeight="1" x14ac:dyDescent="0.25">
      <c r="A239" s="37" t="s">
        <v>635</v>
      </c>
      <c r="B239" s="38" t="s">
        <v>429</v>
      </c>
      <c r="C239" s="39" t="s">
        <v>764</v>
      </c>
      <c r="D239" s="157" t="s">
        <v>145</v>
      </c>
      <c r="E239" s="157"/>
      <c r="F239" s="157"/>
      <c r="G239" s="157"/>
      <c r="H239" s="157"/>
      <c r="I239" s="157"/>
      <c r="J239" s="157"/>
      <c r="K239" s="158" t="s">
        <v>1153</v>
      </c>
      <c r="L239" s="153"/>
      <c r="M239" s="60">
        <v>191</v>
      </c>
      <c r="N239" s="84"/>
      <c r="O239" s="46">
        <f t="shared" si="10"/>
        <v>0</v>
      </c>
    </row>
    <row r="240" spans="1:15" s="11" customFormat="1" ht="27.75" customHeight="1" x14ac:dyDescent="0.25">
      <c r="A240" s="37" t="s">
        <v>636</v>
      </c>
      <c r="B240" s="38" t="s">
        <v>430</v>
      </c>
      <c r="C240" s="35" t="s">
        <v>765</v>
      </c>
      <c r="D240" s="157" t="s">
        <v>146</v>
      </c>
      <c r="E240" s="157"/>
      <c r="F240" s="157"/>
      <c r="G240" s="157"/>
      <c r="H240" s="157"/>
      <c r="I240" s="157"/>
      <c r="J240" s="157"/>
      <c r="K240" s="158" t="s">
        <v>1153</v>
      </c>
      <c r="L240" s="153"/>
      <c r="M240" s="60">
        <v>8788</v>
      </c>
      <c r="N240" s="84"/>
      <c r="O240" s="46">
        <f t="shared" si="10"/>
        <v>0</v>
      </c>
    </row>
    <row r="241" spans="1:15" s="11" customFormat="1" ht="36" customHeight="1" x14ac:dyDescent="0.25">
      <c r="A241" s="37" t="s">
        <v>637</v>
      </c>
      <c r="B241" s="38" t="s">
        <v>431</v>
      </c>
      <c r="C241" s="39" t="s">
        <v>766</v>
      </c>
      <c r="D241" s="157" t="s">
        <v>147</v>
      </c>
      <c r="E241" s="157"/>
      <c r="F241" s="157"/>
      <c r="G241" s="157"/>
      <c r="H241" s="157"/>
      <c r="I241" s="157"/>
      <c r="J241" s="157"/>
      <c r="K241" s="158" t="s">
        <v>1153</v>
      </c>
      <c r="L241" s="153"/>
      <c r="M241" s="60">
        <v>8788</v>
      </c>
      <c r="N241" s="84"/>
      <c r="O241" s="46">
        <f t="shared" si="10"/>
        <v>0</v>
      </c>
    </row>
    <row r="242" spans="1:15" s="11" customFormat="1" ht="36" customHeight="1" x14ac:dyDescent="0.25">
      <c r="A242" s="37" t="s">
        <v>638</v>
      </c>
      <c r="B242" s="38" t="s">
        <v>432</v>
      </c>
      <c r="C242" s="35" t="s">
        <v>765</v>
      </c>
      <c r="D242" s="157" t="s">
        <v>148</v>
      </c>
      <c r="E242" s="157"/>
      <c r="F242" s="157"/>
      <c r="G242" s="157"/>
      <c r="H242" s="157"/>
      <c r="I242" s="157"/>
      <c r="J242" s="157"/>
      <c r="K242" s="158" t="s">
        <v>1153</v>
      </c>
      <c r="L242" s="153"/>
      <c r="M242" s="60">
        <v>8788</v>
      </c>
      <c r="N242" s="84"/>
      <c r="O242" s="46">
        <f t="shared" si="10"/>
        <v>0</v>
      </c>
    </row>
    <row r="243" spans="1:15" s="11" customFormat="1" ht="36" customHeight="1" x14ac:dyDescent="0.25">
      <c r="A243" s="37" t="s">
        <v>639</v>
      </c>
      <c r="B243" s="38" t="s">
        <v>433</v>
      </c>
      <c r="C243" s="39" t="s">
        <v>767</v>
      </c>
      <c r="D243" s="157" t="s">
        <v>149</v>
      </c>
      <c r="E243" s="157"/>
      <c r="F243" s="157"/>
      <c r="G243" s="157"/>
      <c r="H243" s="157"/>
      <c r="I243" s="157"/>
      <c r="J243" s="157"/>
      <c r="K243" s="158" t="s">
        <v>1153</v>
      </c>
      <c r="L243" s="153"/>
      <c r="M243" s="60">
        <v>8788</v>
      </c>
      <c r="N243" s="84"/>
      <c r="O243" s="46">
        <f t="shared" si="10"/>
        <v>0</v>
      </c>
    </row>
    <row r="244" spans="1:15" s="11" customFormat="1" ht="36" customHeight="1" x14ac:dyDescent="0.25">
      <c r="A244" s="37" t="s">
        <v>640</v>
      </c>
      <c r="B244" s="38" t="s">
        <v>434</v>
      </c>
      <c r="C244" s="35" t="s">
        <v>765</v>
      </c>
      <c r="D244" s="157" t="s">
        <v>150</v>
      </c>
      <c r="E244" s="157"/>
      <c r="F244" s="157"/>
      <c r="G244" s="157"/>
      <c r="H244" s="157"/>
      <c r="I244" s="157"/>
      <c r="J244" s="157"/>
      <c r="K244" s="158" t="s">
        <v>1153</v>
      </c>
      <c r="L244" s="153"/>
      <c r="M244" s="60">
        <v>8788</v>
      </c>
      <c r="N244" s="84"/>
      <c r="O244" s="46">
        <f t="shared" si="10"/>
        <v>0</v>
      </c>
    </row>
    <row r="245" spans="1:15" s="11" customFormat="1" ht="27.75" customHeight="1" x14ac:dyDescent="0.25">
      <c r="A245" s="37" t="s">
        <v>641</v>
      </c>
      <c r="B245" s="38" t="s">
        <v>435</v>
      </c>
      <c r="C245" s="35" t="s">
        <v>768</v>
      </c>
      <c r="D245" s="157" t="s">
        <v>151</v>
      </c>
      <c r="E245" s="157"/>
      <c r="F245" s="157"/>
      <c r="G245" s="157"/>
      <c r="H245" s="157"/>
      <c r="I245" s="157"/>
      <c r="J245" s="157"/>
      <c r="K245" s="158" t="s">
        <v>1153</v>
      </c>
      <c r="L245" s="153"/>
      <c r="M245" s="60">
        <v>8400</v>
      </c>
      <c r="N245" s="84"/>
      <c r="O245" s="46">
        <f t="shared" si="10"/>
        <v>0</v>
      </c>
    </row>
    <row r="246" spans="1:15" s="11" customFormat="1" ht="36" customHeight="1" x14ac:dyDescent="0.25">
      <c r="A246" s="37" t="s">
        <v>642</v>
      </c>
      <c r="B246" s="38" t="s">
        <v>436</v>
      </c>
      <c r="C246" s="35" t="s">
        <v>769</v>
      </c>
      <c r="D246" s="157" t="s">
        <v>152</v>
      </c>
      <c r="E246" s="157"/>
      <c r="F246" s="157"/>
      <c r="G246" s="157"/>
      <c r="H246" s="157"/>
      <c r="I246" s="157"/>
      <c r="J246" s="157"/>
      <c r="K246" s="158" t="s">
        <v>1153</v>
      </c>
      <c r="L246" s="153"/>
      <c r="M246" s="60">
        <v>388</v>
      </c>
      <c r="N246" s="84"/>
      <c r="O246" s="46">
        <f t="shared" si="10"/>
        <v>0</v>
      </c>
    </row>
    <row r="247" spans="1:15" s="11" customFormat="1" ht="46.5" customHeight="1" x14ac:dyDescent="0.25">
      <c r="A247" s="37" t="s">
        <v>643</v>
      </c>
      <c r="B247" s="38" t="s">
        <v>437</v>
      </c>
      <c r="C247" s="35" t="s">
        <v>770</v>
      </c>
      <c r="D247" s="157" t="s">
        <v>153</v>
      </c>
      <c r="E247" s="157"/>
      <c r="F247" s="157"/>
      <c r="G247" s="157"/>
      <c r="H247" s="157"/>
      <c r="I247" s="157"/>
      <c r="J247" s="157"/>
      <c r="K247" s="158" t="s">
        <v>1153</v>
      </c>
      <c r="L247" s="153"/>
      <c r="M247" s="60">
        <v>21.6</v>
      </c>
      <c r="N247" s="84"/>
      <c r="O247" s="46">
        <f t="shared" si="10"/>
        <v>0</v>
      </c>
    </row>
    <row r="248" spans="1:15" s="11" customFormat="1" ht="16.5" customHeight="1" x14ac:dyDescent="0.25">
      <c r="A248" s="162" t="s">
        <v>1155</v>
      </c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46">
        <f>SUM(O232:O247)</f>
        <v>0</v>
      </c>
    </row>
    <row r="249" spans="1:15" s="11" customFormat="1" ht="12.75" customHeight="1" x14ac:dyDescent="0.25">
      <c r="A249" s="41"/>
      <c r="B249" s="42">
        <v>12</v>
      </c>
      <c r="C249" s="168" t="s">
        <v>154</v>
      </c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9"/>
    </row>
    <row r="250" spans="1:15" s="11" customFormat="1" ht="24.75" customHeight="1" x14ac:dyDescent="0.25">
      <c r="A250" s="37" t="s">
        <v>644</v>
      </c>
      <c r="B250" s="38" t="s">
        <v>438</v>
      </c>
      <c r="C250" s="35" t="s">
        <v>759</v>
      </c>
      <c r="D250" s="159" t="s">
        <v>1014</v>
      </c>
      <c r="E250" s="157"/>
      <c r="F250" s="157"/>
      <c r="G250" s="157"/>
      <c r="H250" s="157"/>
      <c r="I250" s="157"/>
      <c r="J250" s="157"/>
      <c r="K250" s="153" t="s">
        <v>247</v>
      </c>
      <c r="L250" s="153"/>
      <c r="M250" s="60">
        <v>228</v>
      </c>
      <c r="N250" s="84"/>
      <c r="O250" s="46">
        <f t="shared" ref="O250:O255" si="11">ROUND((M250*N250),2)</f>
        <v>0</v>
      </c>
    </row>
    <row r="251" spans="1:15" s="11" customFormat="1" ht="25.5" customHeight="1" x14ac:dyDescent="0.25">
      <c r="A251" s="37" t="s">
        <v>645</v>
      </c>
      <c r="B251" s="38" t="s">
        <v>439</v>
      </c>
      <c r="C251" s="35" t="s">
        <v>761</v>
      </c>
      <c r="D251" s="159" t="s">
        <v>1062</v>
      </c>
      <c r="E251" s="157"/>
      <c r="F251" s="157"/>
      <c r="G251" s="157"/>
      <c r="H251" s="157"/>
      <c r="I251" s="157"/>
      <c r="J251" s="157"/>
      <c r="K251" s="153" t="s">
        <v>247</v>
      </c>
      <c r="L251" s="153"/>
      <c r="M251" s="60">
        <v>386.37</v>
      </c>
      <c r="N251" s="84"/>
      <c r="O251" s="46">
        <f t="shared" si="11"/>
        <v>0</v>
      </c>
    </row>
    <row r="252" spans="1:15" s="11" customFormat="1" ht="33.75" customHeight="1" x14ac:dyDescent="0.25">
      <c r="A252" s="37" t="s">
        <v>646</v>
      </c>
      <c r="B252" s="38" t="s">
        <v>440</v>
      </c>
      <c r="C252" s="39" t="s">
        <v>762</v>
      </c>
      <c r="D252" s="157" t="s">
        <v>155</v>
      </c>
      <c r="E252" s="157"/>
      <c r="F252" s="157"/>
      <c r="G252" s="157"/>
      <c r="H252" s="157"/>
      <c r="I252" s="157"/>
      <c r="J252" s="157"/>
      <c r="K252" s="158" t="s">
        <v>1153</v>
      </c>
      <c r="L252" s="153"/>
      <c r="M252" s="60">
        <v>228</v>
      </c>
      <c r="N252" s="84"/>
      <c r="O252" s="46">
        <f t="shared" si="11"/>
        <v>0</v>
      </c>
    </row>
    <row r="253" spans="1:15" s="11" customFormat="1" ht="46.5" customHeight="1" x14ac:dyDescent="0.25">
      <c r="A253" s="37" t="s">
        <v>647</v>
      </c>
      <c r="B253" s="38" t="s">
        <v>441</v>
      </c>
      <c r="C253" s="39" t="s">
        <v>763</v>
      </c>
      <c r="D253" s="157" t="s">
        <v>156</v>
      </c>
      <c r="E253" s="157"/>
      <c r="F253" s="157"/>
      <c r="G253" s="157"/>
      <c r="H253" s="157"/>
      <c r="I253" s="157"/>
      <c r="J253" s="157"/>
      <c r="K253" s="158" t="s">
        <v>1153</v>
      </c>
      <c r="L253" s="153"/>
      <c r="M253" s="60">
        <v>228</v>
      </c>
      <c r="N253" s="84"/>
      <c r="O253" s="46">
        <f t="shared" si="11"/>
        <v>0</v>
      </c>
    </row>
    <row r="254" spans="1:15" s="11" customFormat="1" ht="33.75" customHeight="1" x14ac:dyDescent="0.25">
      <c r="A254" s="37" t="s">
        <v>648</v>
      </c>
      <c r="B254" s="38" t="s">
        <v>442</v>
      </c>
      <c r="C254" s="39" t="s">
        <v>763</v>
      </c>
      <c r="D254" s="157" t="s">
        <v>157</v>
      </c>
      <c r="E254" s="157"/>
      <c r="F254" s="157"/>
      <c r="G254" s="157"/>
      <c r="H254" s="157"/>
      <c r="I254" s="157"/>
      <c r="J254" s="157"/>
      <c r="K254" s="158" t="s">
        <v>1153</v>
      </c>
      <c r="L254" s="153"/>
      <c r="M254" s="60">
        <v>228</v>
      </c>
      <c r="N254" s="84"/>
      <c r="O254" s="46">
        <f t="shared" si="11"/>
        <v>0</v>
      </c>
    </row>
    <row r="255" spans="1:15" s="11" customFormat="1" ht="33.75" customHeight="1" x14ac:dyDescent="0.25">
      <c r="A255" s="37" t="s">
        <v>649</v>
      </c>
      <c r="B255" s="38" t="s">
        <v>443</v>
      </c>
      <c r="C255" s="39" t="s">
        <v>764</v>
      </c>
      <c r="D255" s="157" t="s">
        <v>158</v>
      </c>
      <c r="E255" s="157"/>
      <c r="F255" s="157"/>
      <c r="G255" s="157"/>
      <c r="H255" s="157"/>
      <c r="I255" s="157"/>
      <c r="J255" s="157"/>
      <c r="K255" s="158" t="s">
        <v>1153</v>
      </c>
      <c r="L255" s="153"/>
      <c r="M255" s="60">
        <v>228</v>
      </c>
      <c r="N255" s="84"/>
      <c r="O255" s="46">
        <f t="shared" si="11"/>
        <v>0</v>
      </c>
    </row>
    <row r="256" spans="1:15" s="11" customFormat="1" ht="16.5" customHeight="1" x14ac:dyDescent="0.25">
      <c r="A256" s="162" t="s">
        <v>1155</v>
      </c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46">
        <f>SUM(O250:O255)</f>
        <v>0</v>
      </c>
    </row>
    <row r="257" spans="1:15" s="11" customFormat="1" ht="12.75" customHeight="1" x14ac:dyDescent="0.25">
      <c r="A257" s="41"/>
      <c r="B257" s="42">
        <v>13</v>
      </c>
      <c r="C257" s="168" t="s">
        <v>159</v>
      </c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9"/>
    </row>
    <row r="258" spans="1:15" s="11" customFormat="1" ht="25.5" customHeight="1" x14ac:dyDescent="0.25">
      <c r="A258" s="37" t="s">
        <v>650</v>
      </c>
      <c r="B258" s="38" t="s">
        <v>444</v>
      </c>
      <c r="C258" s="35" t="s">
        <v>759</v>
      </c>
      <c r="D258" s="159" t="s">
        <v>1014</v>
      </c>
      <c r="E258" s="157"/>
      <c r="F258" s="157"/>
      <c r="G258" s="157"/>
      <c r="H258" s="157"/>
      <c r="I258" s="157"/>
      <c r="J258" s="157"/>
      <c r="K258" s="153" t="s">
        <v>247</v>
      </c>
      <c r="L258" s="153"/>
      <c r="M258" s="60">
        <v>2434</v>
      </c>
      <c r="N258" s="84"/>
      <c r="O258" s="46">
        <f t="shared" ref="O258:O263" si="12">ROUND((M258*N258),2)</f>
        <v>0</v>
      </c>
    </row>
    <row r="259" spans="1:15" s="11" customFormat="1" ht="25.5" customHeight="1" x14ac:dyDescent="0.25">
      <c r="A259" s="37" t="s">
        <v>651</v>
      </c>
      <c r="B259" s="38" t="s">
        <v>445</v>
      </c>
      <c r="C259" s="39" t="s">
        <v>762</v>
      </c>
      <c r="D259" s="157" t="s">
        <v>160</v>
      </c>
      <c r="E259" s="157"/>
      <c r="F259" s="157"/>
      <c r="G259" s="157"/>
      <c r="H259" s="157"/>
      <c r="I259" s="157"/>
      <c r="J259" s="157"/>
      <c r="K259" s="158" t="s">
        <v>1153</v>
      </c>
      <c r="L259" s="153"/>
      <c r="M259" s="60">
        <v>2434</v>
      </c>
      <c r="N259" s="84"/>
      <c r="O259" s="46">
        <f t="shared" si="12"/>
        <v>0</v>
      </c>
    </row>
    <row r="260" spans="1:15" s="11" customFormat="1" ht="34.5" customHeight="1" x14ac:dyDescent="0.25">
      <c r="A260" s="37" t="s">
        <v>652</v>
      </c>
      <c r="B260" s="38" t="s">
        <v>446</v>
      </c>
      <c r="C260" s="39" t="s">
        <v>763</v>
      </c>
      <c r="D260" s="159" t="s">
        <v>772</v>
      </c>
      <c r="E260" s="157"/>
      <c r="F260" s="157"/>
      <c r="G260" s="157"/>
      <c r="H260" s="157"/>
      <c r="I260" s="157"/>
      <c r="J260" s="157"/>
      <c r="K260" s="158" t="s">
        <v>1153</v>
      </c>
      <c r="L260" s="153"/>
      <c r="M260" s="60">
        <v>2434</v>
      </c>
      <c r="N260" s="84"/>
      <c r="O260" s="46">
        <f t="shared" si="12"/>
        <v>0</v>
      </c>
    </row>
    <row r="261" spans="1:15" s="11" customFormat="1" ht="60.75" customHeight="1" x14ac:dyDescent="0.25">
      <c r="A261" s="37" t="s">
        <v>653</v>
      </c>
      <c r="B261" s="38" t="s">
        <v>447</v>
      </c>
      <c r="C261" s="39" t="s">
        <v>771</v>
      </c>
      <c r="D261" s="157" t="s">
        <v>161</v>
      </c>
      <c r="E261" s="157"/>
      <c r="F261" s="157"/>
      <c r="G261" s="157"/>
      <c r="H261" s="157"/>
      <c r="I261" s="157"/>
      <c r="J261" s="157"/>
      <c r="K261" s="158" t="s">
        <v>1153</v>
      </c>
      <c r="L261" s="153"/>
      <c r="M261" s="60">
        <v>2357</v>
      </c>
      <c r="N261" s="84"/>
      <c r="O261" s="46">
        <f t="shared" si="12"/>
        <v>0</v>
      </c>
    </row>
    <row r="262" spans="1:15" s="11" customFormat="1" ht="48.75" customHeight="1" x14ac:dyDescent="0.25">
      <c r="A262" s="37" t="s">
        <v>654</v>
      </c>
      <c r="B262" s="38" t="s">
        <v>448</v>
      </c>
      <c r="C262" s="39" t="s">
        <v>771</v>
      </c>
      <c r="D262" s="157" t="s">
        <v>162</v>
      </c>
      <c r="E262" s="157"/>
      <c r="F262" s="157"/>
      <c r="G262" s="157"/>
      <c r="H262" s="157"/>
      <c r="I262" s="157"/>
      <c r="J262" s="157"/>
      <c r="K262" s="158" t="s">
        <v>1153</v>
      </c>
      <c r="L262" s="153"/>
      <c r="M262" s="60">
        <v>41</v>
      </c>
      <c r="N262" s="84"/>
      <c r="O262" s="46">
        <f t="shared" si="12"/>
        <v>0</v>
      </c>
    </row>
    <row r="263" spans="1:15" s="11" customFormat="1" ht="34.5" customHeight="1" x14ac:dyDescent="0.25">
      <c r="A263" s="37" t="s">
        <v>655</v>
      </c>
      <c r="B263" s="38" t="s">
        <v>449</v>
      </c>
      <c r="C263" s="39" t="s">
        <v>771</v>
      </c>
      <c r="D263" s="159" t="s">
        <v>1061</v>
      </c>
      <c r="E263" s="157"/>
      <c r="F263" s="157"/>
      <c r="G263" s="157"/>
      <c r="H263" s="157"/>
      <c r="I263" s="157"/>
      <c r="J263" s="157"/>
      <c r="K263" s="153" t="s">
        <v>247</v>
      </c>
      <c r="L263" s="153"/>
      <c r="M263" s="60">
        <v>36</v>
      </c>
      <c r="N263" s="84"/>
      <c r="O263" s="46">
        <f t="shared" si="12"/>
        <v>0</v>
      </c>
    </row>
    <row r="264" spans="1:15" s="11" customFormat="1" ht="16.5" customHeight="1" x14ac:dyDescent="0.25">
      <c r="A264" s="162" t="s">
        <v>1155</v>
      </c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46">
        <f>SUM(O258:O263)</f>
        <v>0</v>
      </c>
    </row>
    <row r="265" spans="1:15" s="11" customFormat="1" ht="12.75" customHeight="1" x14ac:dyDescent="0.25">
      <c r="A265" s="41"/>
      <c r="B265" s="42">
        <v>14</v>
      </c>
      <c r="C265" s="168" t="s">
        <v>163</v>
      </c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9"/>
    </row>
    <row r="266" spans="1:15" s="11" customFormat="1" ht="34.5" customHeight="1" x14ac:dyDescent="0.25">
      <c r="A266" s="37" t="s">
        <v>656</v>
      </c>
      <c r="B266" s="38" t="s">
        <v>450</v>
      </c>
      <c r="C266" s="39" t="s">
        <v>759</v>
      </c>
      <c r="D266" s="157" t="s">
        <v>164</v>
      </c>
      <c r="E266" s="157"/>
      <c r="F266" s="157"/>
      <c r="G266" s="157"/>
      <c r="H266" s="157"/>
      <c r="I266" s="157"/>
      <c r="J266" s="157"/>
      <c r="K266" s="158" t="s">
        <v>1153</v>
      </c>
      <c r="L266" s="153"/>
      <c r="M266" s="60">
        <v>742.22</v>
      </c>
      <c r="N266" s="84"/>
      <c r="O266" s="46">
        <f>ROUND((M266*N266),2)</f>
        <v>0</v>
      </c>
    </row>
    <row r="267" spans="1:15" s="11" customFormat="1" ht="22.5" customHeight="1" x14ac:dyDescent="0.25">
      <c r="A267" s="37" t="s">
        <v>657</v>
      </c>
      <c r="B267" s="38" t="s">
        <v>451</v>
      </c>
      <c r="C267" s="39" t="s">
        <v>762</v>
      </c>
      <c r="D267" s="157" t="s">
        <v>165</v>
      </c>
      <c r="E267" s="157"/>
      <c r="F267" s="157"/>
      <c r="G267" s="157"/>
      <c r="H267" s="157"/>
      <c r="I267" s="157"/>
      <c r="J267" s="157"/>
      <c r="K267" s="158" t="s">
        <v>1153</v>
      </c>
      <c r="L267" s="153"/>
      <c r="M267" s="60">
        <v>742.22</v>
      </c>
      <c r="N267" s="84"/>
      <c r="O267" s="46">
        <f>ROUND((M267*N267),2)</f>
        <v>0</v>
      </c>
    </row>
    <row r="268" spans="1:15" s="11" customFormat="1" ht="34.5" customHeight="1" x14ac:dyDescent="0.25">
      <c r="A268" s="37" t="s">
        <v>658</v>
      </c>
      <c r="B268" s="38" t="s">
        <v>452</v>
      </c>
      <c r="C268" s="39" t="s">
        <v>763</v>
      </c>
      <c r="D268" s="157" t="s">
        <v>166</v>
      </c>
      <c r="E268" s="157"/>
      <c r="F268" s="157"/>
      <c r="G268" s="157"/>
      <c r="H268" s="157"/>
      <c r="I268" s="157"/>
      <c r="J268" s="157"/>
      <c r="K268" s="158" t="s">
        <v>1153</v>
      </c>
      <c r="L268" s="153"/>
      <c r="M268" s="60">
        <v>742.22</v>
      </c>
      <c r="N268" s="84"/>
      <c r="O268" s="46">
        <f>ROUND((M268*N268),2)</f>
        <v>0</v>
      </c>
    </row>
    <row r="269" spans="1:15" s="11" customFormat="1" ht="48" customHeight="1" x14ac:dyDescent="0.25">
      <c r="A269" s="37" t="s">
        <v>659</v>
      </c>
      <c r="B269" s="38" t="s">
        <v>453</v>
      </c>
      <c r="C269" s="39" t="s">
        <v>771</v>
      </c>
      <c r="D269" s="159" t="s">
        <v>773</v>
      </c>
      <c r="E269" s="157"/>
      <c r="F269" s="157"/>
      <c r="G269" s="157"/>
      <c r="H269" s="157"/>
      <c r="I269" s="157"/>
      <c r="J269" s="157"/>
      <c r="K269" s="158" t="s">
        <v>1153</v>
      </c>
      <c r="L269" s="153"/>
      <c r="M269" s="60">
        <v>742.22</v>
      </c>
      <c r="N269" s="84"/>
      <c r="O269" s="46">
        <f>ROUND((M269*N269),2)</f>
        <v>0</v>
      </c>
    </row>
    <row r="270" spans="1:15" s="11" customFormat="1" ht="16.5" customHeight="1" x14ac:dyDescent="0.25">
      <c r="A270" s="162" t="s">
        <v>1155</v>
      </c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46">
        <f>SUM(O266:O269)</f>
        <v>0</v>
      </c>
    </row>
    <row r="271" spans="1:15" s="11" customFormat="1" ht="12.75" customHeight="1" x14ac:dyDescent="0.25">
      <c r="A271" s="41"/>
      <c r="B271" s="42">
        <v>15</v>
      </c>
      <c r="C271" s="168" t="s">
        <v>167</v>
      </c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9"/>
    </row>
    <row r="272" spans="1:15" s="11" customFormat="1" ht="24" customHeight="1" x14ac:dyDescent="0.25">
      <c r="A272" s="37" t="s">
        <v>660</v>
      </c>
      <c r="B272" s="38" t="s">
        <v>454</v>
      </c>
      <c r="C272" s="35" t="s">
        <v>759</v>
      </c>
      <c r="D272" s="159" t="s">
        <v>1014</v>
      </c>
      <c r="E272" s="157"/>
      <c r="F272" s="157"/>
      <c r="G272" s="157"/>
      <c r="H272" s="157"/>
      <c r="I272" s="157"/>
      <c r="J272" s="157"/>
      <c r="K272" s="153" t="s">
        <v>247</v>
      </c>
      <c r="L272" s="153"/>
      <c r="M272" s="60">
        <v>390.67</v>
      </c>
      <c r="N272" s="84"/>
      <c r="O272" s="46">
        <f>ROUND((M272*N272),2)</f>
        <v>0</v>
      </c>
    </row>
    <row r="273" spans="1:15" s="11" customFormat="1" ht="36" customHeight="1" x14ac:dyDescent="0.25">
      <c r="A273" s="37" t="s">
        <v>661</v>
      </c>
      <c r="B273" s="38" t="s">
        <v>455</v>
      </c>
      <c r="C273" s="39" t="s">
        <v>762</v>
      </c>
      <c r="D273" s="157" t="s">
        <v>168</v>
      </c>
      <c r="E273" s="157"/>
      <c r="F273" s="157"/>
      <c r="G273" s="157"/>
      <c r="H273" s="157"/>
      <c r="I273" s="157"/>
      <c r="J273" s="157"/>
      <c r="K273" s="158" t="s">
        <v>1153</v>
      </c>
      <c r="L273" s="153"/>
      <c r="M273" s="60">
        <v>390.67</v>
      </c>
      <c r="N273" s="84"/>
      <c r="O273" s="46">
        <f>ROUND((M273*N273),2)</f>
        <v>0</v>
      </c>
    </row>
    <row r="274" spans="1:15" s="11" customFormat="1" ht="48" customHeight="1" x14ac:dyDescent="0.25">
      <c r="A274" s="37" t="s">
        <v>662</v>
      </c>
      <c r="B274" s="38" t="s">
        <v>456</v>
      </c>
      <c r="C274" s="39" t="s">
        <v>763</v>
      </c>
      <c r="D274" s="157" t="s">
        <v>169</v>
      </c>
      <c r="E274" s="157"/>
      <c r="F274" s="157"/>
      <c r="G274" s="157"/>
      <c r="H274" s="157"/>
      <c r="I274" s="157"/>
      <c r="J274" s="157"/>
      <c r="K274" s="158" t="s">
        <v>1153</v>
      </c>
      <c r="L274" s="153"/>
      <c r="M274" s="60">
        <v>390.67</v>
      </c>
      <c r="N274" s="84"/>
      <c r="O274" s="46">
        <f>ROUND((M274*N274),2)</f>
        <v>0</v>
      </c>
    </row>
    <row r="275" spans="1:15" s="11" customFormat="1" ht="36" customHeight="1" x14ac:dyDescent="0.25">
      <c r="A275" s="37" t="s">
        <v>663</v>
      </c>
      <c r="B275" s="38" t="s">
        <v>457</v>
      </c>
      <c r="C275" s="39" t="s">
        <v>763</v>
      </c>
      <c r="D275" s="157" t="s">
        <v>170</v>
      </c>
      <c r="E275" s="157"/>
      <c r="F275" s="157"/>
      <c r="G275" s="157"/>
      <c r="H275" s="157"/>
      <c r="I275" s="157"/>
      <c r="J275" s="157"/>
      <c r="K275" s="158" t="s">
        <v>1153</v>
      </c>
      <c r="L275" s="153"/>
      <c r="M275" s="60">
        <v>390.67</v>
      </c>
      <c r="N275" s="84"/>
      <c r="O275" s="46">
        <f>ROUND((M275*N275),2)</f>
        <v>0</v>
      </c>
    </row>
    <row r="276" spans="1:15" s="11" customFormat="1" ht="48" customHeight="1" x14ac:dyDescent="0.25">
      <c r="A276" s="37" t="s">
        <v>664</v>
      </c>
      <c r="B276" s="38" t="s">
        <v>458</v>
      </c>
      <c r="C276" s="39" t="s">
        <v>771</v>
      </c>
      <c r="D276" s="157" t="s">
        <v>171</v>
      </c>
      <c r="E276" s="157"/>
      <c r="F276" s="157"/>
      <c r="G276" s="157"/>
      <c r="H276" s="157"/>
      <c r="I276" s="157"/>
      <c r="J276" s="157"/>
      <c r="K276" s="158" t="s">
        <v>1153</v>
      </c>
      <c r="L276" s="153"/>
      <c r="M276" s="60">
        <v>390.67</v>
      </c>
      <c r="N276" s="84"/>
      <c r="O276" s="46">
        <f>ROUND((M276*N276),2)</f>
        <v>0</v>
      </c>
    </row>
    <row r="277" spans="1:15" s="11" customFormat="1" ht="16.5" customHeight="1" x14ac:dyDescent="0.25">
      <c r="A277" s="162" t="s">
        <v>1155</v>
      </c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46">
        <f>SUM(O272:O276)</f>
        <v>0</v>
      </c>
    </row>
    <row r="278" spans="1:15" s="11" customFormat="1" ht="12.75" customHeight="1" x14ac:dyDescent="0.25">
      <c r="A278" s="41"/>
      <c r="B278" s="42">
        <v>16</v>
      </c>
      <c r="C278" s="168" t="s">
        <v>172</v>
      </c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9"/>
    </row>
    <row r="279" spans="1:15" s="11" customFormat="1" ht="39.9" customHeight="1" x14ac:dyDescent="0.25">
      <c r="A279" s="37" t="s">
        <v>665</v>
      </c>
      <c r="B279" s="38" t="s">
        <v>459</v>
      </c>
      <c r="C279" s="39" t="s">
        <v>759</v>
      </c>
      <c r="D279" s="157" t="s">
        <v>173</v>
      </c>
      <c r="E279" s="157"/>
      <c r="F279" s="157"/>
      <c r="G279" s="157"/>
      <c r="H279" s="157"/>
      <c r="I279" s="157"/>
      <c r="J279" s="157"/>
      <c r="K279" s="158" t="s">
        <v>1153</v>
      </c>
      <c r="L279" s="153"/>
      <c r="M279" s="59">
        <v>843</v>
      </c>
      <c r="N279" s="84"/>
      <c r="O279" s="46">
        <f>ROUND((M279*N279),2)</f>
        <v>0</v>
      </c>
    </row>
    <row r="280" spans="1:15" s="11" customFormat="1" ht="26.25" customHeight="1" x14ac:dyDescent="0.25">
      <c r="A280" s="37" t="s">
        <v>666</v>
      </c>
      <c r="B280" s="38" t="s">
        <v>462</v>
      </c>
      <c r="C280" s="39" t="s">
        <v>774</v>
      </c>
      <c r="D280" s="157" t="s">
        <v>174</v>
      </c>
      <c r="E280" s="157"/>
      <c r="F280" s="157"/>
      <c r="G280" s="157"/>
      <c r="H280" s="157"/>
      <c r="I280" s="157"/>
      <c r="J280" s="157"/>
      <c r="K280" s="158" t="s">
        <v>1153</v>
      </c>
      <c r="L280" s="153"/>
      <c r="M280" s="59">
        <v>843</v>
      </c>
      <c r="N280" s="84"/>
      <c r="O280" s="46">
        <f>ROUND((M280*N280),2)</f>
        <v>0</v>
      </c>
    </row>
    <row r="281" spans="1:15" s="11" customFormat="1" ht="39.9" customHeight="1" x14ac:dyDescent="0.25">
      <c r="A281" s="37" t="s">
        <v>667</v>
      </c>
      <c r="B281" s="38" t="s">
        <v>463</v>
      </c>
      <c r="C281" s="35" t="s">
        <v>765</v>
      </c>
      <c r="D281" s="159" t="s">
        <v>733</v>
      </c>
      <c r="E281" s="159"/>
      <c r="F281" s="159"/>
      <c r="G281" s="159"/>
      <c r="H281" s="159"/>
      <c r="I281" s="159"/>
      <c r="J281" s="159"/>
      <c r="K281" s="153" t="s">
        <v>247</v>
      </c>
      <c r="L281" s="153"/>
      <c r="M281" s="59">
        <v>843</v>
      </c>
      <c r="N281" s="84"/>
      <c r="O281" s="46">
        <f>ROUND((M281*N281),2)</f>
        <v>0</v>
      </c>
    </row>
    <row r="282" spans="1:15" s="11" customFormat="1" ht="16.5" customHeight="1" x14ac:dyDescent="0.25">
      <c r="A282" s="162" t="s">
        <v>1155</v>
      </c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46">
        <f>SUM(O279:O281)</f>
        <v>0</v>
      </c>
    </row>
    <row r="283" spans="1:15" s="11" customFormat="1" ht="12.75" customHeight="1" x14ac:dyDescent="0.25">
      <c r="A283" s="41"/>
      <c r="B283" s="42">
        <v>17</v>
      </c>
      <c r="C283" s="168" t="s">
        <v>175</v>
      </c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9"/>
    </row>
    <row r="284" spans="1:15" s="11" customFormat="1" ht="33.75" customHeight="1" x14ac:dyDescent="0.25">
      <c r="A284" s="37" t="s">
        <v>668</v>
      </c>
      <c r="B284" s="38" t="s">
        <v>460</v>
      </c>
      <c r="C284" s="39" t="s">
        <v>775</v>
      </c>
      <c r="D284" s="157" t="s">
        <v>176</v>
      </c>
      <c r="E284" s="157"/>
      <c r="F284" s="157"/>
      <c r="G284" s="157"/>
      <c r="H284" s="157"/>
      <c r="I284" s="157"/>
      <c r="J284" s="157"/>
      <c r="K284" s="158" t="s">
        <v>1153</v>
      </c>
      <c r="L284" s="153"/>
      <c r="M284" s="60">
        <v>1000</v>
      </c>
      <c r="N284" s="84"/>
      <c r="O284" s="46">
        <f>ROUND((M284*N284),2)</f>
        <v>0</v>
      </c>
    </row>
    <row r="285" spans="1:15" s="11" customFormat="1" ht="25.5" customHeight="1" x14ac:dyDescent="0.25">
      <c r="A285" s="37" t="s">
        <v>669</v>
      </c>
      <c r="B285" s="38" t="s">
        <v>461</v>
      </c>
      <c r="C285" s="39" t="s">
        <v>775</v>
      </c>
      <c r="D285" s="157" t="s">
        <v>177</v>
      </c>
      <c r="E285" s="157"/>
      <c r="F285" s="157"/>
      <c r="G285" s="157"/>
      <c r="H285" s="157"/>
      <c r="I285" s="157"/>
      <c r="J285" s="157"/>
      <c r="K285" s="158" t="s">
        <v>1153</v>
      </c>
      <c r="L285" s="153"/>
      <c r="M285" s="60">
        <v>1000</v>
      </c>
      <c r="N285" s="84"/>
      <c r="O285" s="46">
        <f>ROUND((M285*N285),2)</f>
        <v>0</v>
      </c>
    </row>
    <row r="286" spans="1:15" s="11" customFormat="1" ht="16.5" customHeight="1" x14ac:dyDescent="0.25">
      <c r="A286" s="162" t="s">
        <v>1155</v>
      </c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46">
        <f>SUM(O284:O285)</f>
        <v>0</v>
      </c>
    </row>
    <row r="287" spans="1:15" s="11" customFormat="1" ht="12.75" customHeight="1" x14ac:dyDescent="0.25">
      <c r="A287" s="41"/>
      <c r="B287" s="42">
        <v>18</v>
      </c>
      <c r="C287" s="173" t="s">
        <v>178</v>
      </c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4"/>
    </row>
    <row r="288" spans="1:15" s="11" customFormat="1" ht="25.5" customHeight="1" x14ac:dyDescent="0.25">
      <c r="A288" s="37" t="s">
        <v>670</v>
      </c>
      <c r="B288" s="38" t="s">
        <v>464</v>
      </c>
      <c r="C288" s="39" t="s">
        <v>776</v>
      </c>
      <c r="D288" s="157" t="s">
        <v>179</v>
      </c>
      <c r="E288" s="157"/>
      <c r="F288" s="157"/>
      <c r="G288" s="157"/>
      <c r="H288" s="157"/>
      <c r="I288" s="157"/>
      <c r="J288" s="157"/>
      <c r="K288" s="158" t="s">
        <v>139</v>
      </c>
      <c r="L288" s="153"/>
      <c r="M288" s="60">
        <v>2</v>
      </c>
      <c r="N288" s="84"/>
      <c r="O288" s="46">
        <f>ROUND((M288*N288),2)</f>
        <v>0</v>
      </c>
    </row>
    <row r="289" spans="1:15" s="11" customFormat="1" ht="33.75" customHeight="1" x14ac:dyDescent="0.25">
      <c r="A289" s="37" t="s">
        <v>671</v>
      </c>
      <c r="B289" s="38" t="s">
        <v>465</v>
      </c>
      <c r="C289" s="39" t="s">
        <v>776</v>
      </c>
      <c r="D289" s="157" t="s">
        <v>180</v>
      </c>
      <c r="E289" s="157"/>
      <c r="F289" s="157"/>
      <c r="G289" s="157"/>
      <c r="H289" s="157"/>
      <c r="I289" s="157"/>
      <c r="J289" s="157"/>
      <c r="K289" s="158" t="s">
        <v>139</v>
      </c>
      <c r="L289" s="153"/>
      <c r="M289" s="60">
        <v>8</v>
      </c>
      <c r="N289" s="84"/>
      <c r="O289" s="46">
        <f>ROUND((M289*N289),2)</f>
        <v>0</v>
      </c>
    </row>
    <row r="290" spans="1:15" s="11" customFormat="1" ht="33.75" customHeight="1" x14ac:dyDescent="0.25">
      <c r="A290" s="37" t="s">
        <v>672</v>
      </c>
      <c r="B290" s="38" t="s">
        <v>466</v>
      </c>
      <c r="C290" s="39" t="s">
        <v>776</v>
      </c>
      <c r="D290" s="157" t="s">
        <v>181</v>
      </c>
      <c r="E290" s="157"/>
      <c r="F290" s="157"/>
      <c r="G290" s="157"/>
      <c r="H290" s="157"/>
      <c r="I290" s="157"/>
      <c r="J290" s="157"/>
      <c r="K290" s="158" t="s">
        <v>139</v>
      </c>
      <c r="L290" s="153"/>
      <c r="M290" s="60">
        <v>4</v>
      </c>
      <c r="N290" s="84"/>
      <c r="O290" s="46">
        <f>ROUND((M290*N290),2)</f>
        <v>0</v>
      </c>
    </row>
    <row r="291" spans="1:15" s="11" customFormat="1" ht="16.5" customHeight="1" x14ac:dyDescent="0.25">
      <c r="A291" s="162" t="s">
        <v>1155</v>
      </c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46">
        <f>SUM(O288:O290)</f>
        <v>0</v>
      </c>
    </row>
    <row r="292" spans="1:15" s="11" customFormat="1" ht="12.75" customHeight="1" x14ac:dyDescent="0.25">
      <c r="A292" s="41"/>
      <c r="B292" s="42">
        <v>19</v>
      </c>
      <c r="C292" s="168" t="s">
        <v>182</v>
      </c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9"/>
    </row>
    <row r="293" spans="1:15" s="11" customFormat="1" ht="12.75" customHeight="1" x14ac:dyDescent="0.25">
      <c r="A293" s="57"/>
      <c r="B293" s="58" t="s">
        <v>467</v>
      </c>
      <c r="C293" s="164" t="s">
        <v>183</v>
      </c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5"/>
    </row>
    <row r="294" spans="1:15" s="11" customFormat="1" ht="13.5" customHeight="1" x14ac:dyDescent="0.25">
      <c r="A294" s="37" t="s">
        <v>673</v>
      </c>
      <c r="B294" s="67">
        <v>43466</v>
      </c>
      <c r="C294" s="35" t="s">
        <v>777</v>
      </c>
      <c r="D294" s="159" t="s">
        <v>184</v>
      </c>
      <c r="E294" s="159"/>
      <c r="F294" s="159"/>
      <c r="G294" s="159"/>
      <c r="H294" s="159"/>
      <c r="I294" s="159"/>
      <c r="J294" s="159"/>
      <c r="K294" s="153" t="s">
        <v>247</v>
      </c>
      <c r="L294" s="153"/>
      <c r="M294" s="60">
        <v>299.47000000000003</v>
      </c>
      <c r="N294" s="84"/>
      <c r="O294" s="46">
        <f>ROUND((M294*N294),2)</f>
        <v>0</v>
      </c>
    </row>
    <row r="295" spans="1:15" s="11" customFormat="1" ht="36" customHeight="1" x14ac:dyDescent="0.25">
      <c r="A295" s="37" t="s">
        <v>674</v>
      </c>
      <c r="B295" s="67">
        <v>43467</v>
      </c>
      <c r="C295" s="35" t="s">
        <v>747</v>
      </c>
      <c r="D295" s="157" t="s">
        <v>185</v>
      </c>
      <c r="E295" s="157"/>
      <c r="F295" s="157"/>
      <c r="G295" s="157"/>
      <c r="H295" s="157"/>
      <c r="I295" s="157"/>
      <c r="J295" s="157"/>
      <c r="K295" s="158" t="s">
        <v>139</v>
      </c>
      <c r="L295" s="153"/>
      <c r="M295" s="60">
        <v>17</v>
      </c>
      <c r="N295" s="84"/>
      <c r="O295" s="46">
        <f>ROUND((M295*N295),2)</f>
        <v>0</v>
      </c>
    </row>
    <row r="296" spans="1:15" s="11" customFormat="1" ht="16.5" customHeight="1" x14ac:dyDescent="0.25">
      <c r="A296" s="162" t="s">
        <v>1155</v>
      </c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46">
        <f>SUM(O294:O295)</f>
        <v>0</v>
      </c>
    </row>
    <row r="297" spans="1:15" s="11" customFormat="1" x14ac:dyDescent="0.25">
      <c r="A297" s="57"/>
      <c r="B297" s="58">
        <v>192</v>
      </c>
      <c r="C297" s="43"/>
      <c r="D297" s="164" t="s">
        <v>186</v>
      </c>
      <c r="E297" s="164"/>
      <c r="F297" s="164"/>
      <c r="G297" s="164"/>
      <c r="H297" s="164"/>
      <c r="I297" s="164"/>
      <c r="J297" s="164"/>
      <c r="K297" s="164"/>
      <c r="L297" s="164"/>
      <c r="M297" s="164"/>
      <c r="N297" s="86"/>
      <c r="O297" s="47"/>
    </row>
    <row r="298" spans="1:15" s="11" customFormat="1" ht="35.25" customHeight="1" x14ac:dyDescent="0.25">
      <c r="A298" s="37" t="s">
        <v>675</v>
      </c>
      <c r="B298" s="67">
        <v>43497</v>
      </c>
      <c r="C298" s="39" t="s">
        <v>778</v>
      </c>
      <c r="D298" s="157" t="s">
        <v>187</v>
      </c>
      <c r="E298" s="157"/>
      <c r="F298" s="157"/>
      <c r="G298" s="157"/>
      <c r="H298" s="157"/>
      <c r="I298" s="157"/>
      <c r="J298" s="157"/>
      <c r="K298" s="158" t="s">
        <v>139</v>
      </c>
      <c r="L298" s="153"/>
      <c r="M298" s="60">
        <v>27</v>
      </c>
      <c r="N298" s="84"/>
      <c r="O298" s="46">
        <f>ROUND((M298*N298),2)</f>
        <v>0</v>
      </c>
    </row>
    <row r="299" spans="1:15" s="11" customFormat="1" ht="23.25" customHeight="1" x14ac:dyDescent="0.25">
      <c r="A299" s="37" t="s">
        <v>676</v>
      </c>
      <c r="B299" s="67">
        <v>43498</v>
      </c>
      <c r="C299" s="39" t="s">
        <v>778</v>
      </c>
      <c r="D299" s="159" t="s">
        <v>1013</v>
      </c>
      <c r="E299" s="159"/>
      <c r="F299" s="159"/>
      <c r="G299" s="159"/>
      <c r="H299" s="159"/>
      <c r="I299" s="159"/>
      <c r="J299" s="159"/>
      <c r="K299" s="158" t="s">
        <v>139</v>
      </c>
      <c r="L299" s="158"/>
      <c r="M299" s="60">
        <v>27</v>
      </c>
      <c r="N299" s="84"/>
      <c r="O299" s="46">
        <f>ROUND((M299*N299),2)</f>
        <v>0</v>
      </c>
    </row>
    <row r="300" spans="1:15" s="11" customFormat="1" ht="35.25" customHeight="1" x14ac:dyDescent="0.25">
      <c r="A300" s="37" t="s">
        <v>677</v>
      </c>
      <c r="B300" s="67">
        <v>43499</v>
      </c>
      <c r="C300" s="39" t="s">
        <v>778</v>
      </c>
      <c r="D300" s="157" t="s">
        <v>188</v>
      </c>
      <c r="E300" s="157"/>
      <c r="F300" s="157"/>
      <c r="G300" s="157"/>
      <c r="H300" s="157"/>
      <c r="I300" s="157"/>
      <c r="J300" s="157"/>
      <c r="K300" s="158" t="s">
        <v>139</v>
      </c>
      <c r="L300" s="153"/>
      <c r="M300" s="60">
        <v>2</v>
      </c>
      <c r="N300" s="84"/>
      <c r="O300" s="46">
        <f>ROUND((M300*N300),2)</f>
        <v>0</v>
      </c>
    </row>
    <row r="301" spans="1:15" s="11" customFormat="1" ht="35.25" customHeight="1" x14ac:dyDescent="0.25">
      <c r="A301" s="37" t="s">
        <v>678</v>
      </c>
      <c r="B301" s="67">
        <v>43500</v>
      </c>
      <c r="C301" s="39" t="s">
        <v>778</v>
      </c>
      <c r="D301" s="157" t="s">
        <v>189</v>
      </c>
      <c r="E301" s="157"/>
      <c r="F301" s="157"/>
      <c r="G301" s="157"/>
      <c r="H301" s="157"/>
      <c r="I301" s="157"/>
      <c r="J301" s="157"/>
      <c r="K301" s="158" t="s">
        <v>139</v>
      </c>
      <c r="L301" s="153"/>
      <c r="M301" s="60">
        <v>2</v>
      </c>
      <c r="N301" s="84"/>
      <c r="O301" s="46">
        <f>ROUND((M301*N301),2)</f>
        <v>0</v>
      </c>
    </row>
    <row r="302" spans="1:15" s="11" customFormat="1" ht="16.5" customHeight="1" x14ac:dyDescent="0.25">
      <c r="A302" s="162" t="s">
        <v>1155</v>
      </c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46">
        <f>SUM(O298:O301)</f>
        <v>0</v>
      </c>
    </row>
    <row r="303" spans="1:15" s="11" customFormat="1" x14ac:dyDescent="0.25">
      <c r="A303" s="41"/>
      <c r="B303" s="42">
        <v>20</v>
      </c>
      <c r="C303" s="40"/>
      <c r="D303" s="168" t="s">
        <v>190</v>
      </c>
      <c r="E303" s="168"/>
      <c r="F303" s="168"/>
      <c r="G303" s="168"/>
      <c r="H303" s="168"/>
      <c r="I303" s="168"/>
      <c r="J303" s="168"/>
      <c r="K303" s="168"/>
      <c r="L303" s="168"/>
      <c r="M303" s="168"/>
      <c r="N303" s="87"/>
      <c r="O303" s="48"/>
    </row>
    <row r="304" spans="1:15" s="11" customFormat="1" ht="35.25" customHeight="1" x14ac:dyDescent="0.25">
      <c r="A304" s="37" t="s">
        <v>679</v>
      </c>
      <c r="B304" s="38" t="s">
        <v>468</v>
      </c>
      <c r="C304" s="35" t="s">
        <v>741</v>
      </c>
      <c r="D304" s="157" t="s">
        <v>191</v>
      </c>
      <c r="E304" s="157"/>
      <c r="F304" s="157"/>
      <c r="G304" s="157"/>
      <c r="H304" s="157"/>
      <c r="I304" s="157"/>
      <c r="J304" s="157"/>
      <c r="K304" s="160" t="s">
        <v>1008</v>
      </c>
      <c r="L304" s="161"/>
      <c r="M304" s="60">
        <v>1</v>
      </c>
      <c r="N304" s="84"/>
      <c r="O304" s="46">
        <f>ROUND((M304*N304),2)</f>
        <v>0</v>
      </c>
    </row>
    <row r="305" spans="1:15" s="11" customFormat="1" ht="16.5" customHeight="1" x14ac:dyDescent="0.25">
      <c r="A305" s="162" t="s">
        <v>1155</v>
      </c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46">
        <f>SUM(O304)</f>
        <v>0</v>
      </c>
    </row>
    <row r="306" spans="1:15" s="11" customFormat="1" ht="12.75" customHeight="1" x14ac:dyDescent="0.25">
      <c r="A306" s="41"/>
      <c r="B306" s="42">
        <v>21</v>
      </c>
      <c r="C306" s="168" t="s">
        <v>192</v>
      </c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9"/>
    </row>
    <row r="307" spans="1:15" s="11" customFormat="1" ht="12.75" customHeight="1" x14ac:dyDescent="0.25">
      <c r="A307" s="57"/>
      <c r="B307" s="58" t="s">
        <v>469</v>
      </c>
      <c r="C307" s="166" t="s">
        <v>193</v>
      </c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7"/>
    </row>
    <row r="308" spans="1:15" s="11" customFormat="1" ht="24.75" customHeight="1" x14ac:dyDescent="0.25">
      <c r="A308" s="37" t="s">
        <v>680</v>
      </c>
      <c r="B308" s="67">
        <v>44197</v>
      </c>
      <c r="C308" s="35" t="s">
        <v>744</v>
      </c>
      <c r="D308" s="157" t="s">
        <v>194</v>
      </c>
      <c r="E308" s="157"/>
      <c r="F308" s="157"/>
      <c r="G308" s="157"/>
      <c r="H308" s="157"/>
      <c r="I308" s="157"/>
      <c r="J308" s="157"/>
      <c r="K308" s="158" t="s">
        <v>872</v>
      </c>
      <c r="L308" s="153"/>
      <c r="M308" s="60">
        <v>3</v>
      </c>
      <c r="N308" s="84"/>
      <c r="O308" s="46">
        <f>ROUND((M308*N308),2)</f>
        <v>0</v>
      </c>
    </row>
    <row r="309" spans="1:15" s="11" customFormat="1" ht="35.25" customHeight="1" x14ac:dyDescent="0.25">
      <c r="A309" s="37" t="s">
        <v>681</v>
      </c>
      <c r="B309" s="67">
        <v>44198</v>
      </c>
      <c r="C309" s="35" t="s">
        <v>744</v>
      </c>
      <c r="D309" s="157" t="s">
        <v>195</v>
      </c>
      <c r="E309" s="157"/>
      <c r="F309" s="157"/>
      <c r="G309" s="157"/>
      <c r="H309" s="157"/>
      <c r="I309" s="157"/>
      <c r="J309" s="157"/>
      <c r="K309" s="158" t="s">
        <v>24</v>
      </c>
      <c r="L309" s="153"/>
      <c r="M309" s="60">
        <v>20</v>
      </c>
      <c r="N309" s="84"/>
      <c r="O309" s="46">
        <f>ROUND((M309*N309),2)</f>
        <v>0</v>
      </c>
    </row>
    <row r="310" spans="1:15" s="11" customFormat="1" ht="35.25" customHeight="1" x14ac:dyDescent="0.25">
      <c r="A310" s="37" t="s">
        <v>682</v>
      </c>
      <c r="B310" s="67">
        <v>44199</v>
      </c>
      <c r="C310" s="35" t="s">
        <v>744</v>
      </c>
      <c r="D310" s="157" t="s">
        <v>196</v>
      </c>
      <c r="E310" s="157"/>
      <c r="F310" s="157"/>
      <c r="G310" s="157"/>
      <c r="H310" s="157"/>
      <c r="I310" s="157"/>
      <c r="J310" s="157"/>
      <c r="K310" s="158" t="s">
        <v>900</v>
      </c>
      <c r="L310" s="153"/>
      <c r="M310" s="60">
        <v>2</v>
      </c>
      <c r="N310" s="84"/>
      <c r="O310" s="46">
        <f>ROUND((M310*N310),2)</f>
        <v>0</v>
      </c>
    </row>
    <row r="311" spans="1:15" s="11" customFormat="1" ht="16.5" customHeight="1" x14ac:dyDescent="0.25">
      <c r="A311" s="162" t="s">
        <v>1155</v>
      </c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46">
        <f>SUM(O308:O310)</f>
        <v>0</v>
      </c>
    </row>
    <row r="312" spans="1:15" s="11" customFormat="1" ht="12.75" customHeight="1" x14ac:dyDescent="0.25">
      <c r="A312" s="41"/>
      <c r="B312" s="66" t="s">
        <v>470</v>
      </c>
      <c r="C312" s="173" t="s">
        <v>197</v>
      </c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4"/>
    </row>
    <row r="313" spans="1:15" s="11" customFormat="1" ht="24.75" customHeight="1" x14ac:dyDescent="0.25">
      <c r="A313" s="37" t="s">
        <v>683</v>
      </c>
      <c r="B313" s="67">
        <v>44228</v>
      </c>
      <c r="C313" s="39" t="s">
        <v>744</v>
      </c>
      <c r="D313" s="157" t="s">
        <v>198</v>
      </c>
      <c r="E313" s="157"/>
      <c r="F313" s="157"/>
      <c r="G313" s="157"/>
      <c r="H313" s="157"/>
      <c r="I313" s="157"/>
      <c r="J313" s="157"/>
      <c r="K313" s="160" t="s">
        <v>139</v>
      </c>
      <c r="L313" s="161"/>
      <c r="M313" s="60">
        <v>1</v>
      </c>
      <c r="N313" s="84"/>
      <c r="O313" s="46">
        <f>ROUND((M313*N313),2)</f>
        <v>0</v>
      </c>
    </row>
    <row r="314" spans="1:15" s="11" customFormat="1" ht="22.5" customHeight="1" x14ac:dyDescent="0.25">
      <c r="A314" s="37" t="s">
        <v>684</v>
      </c>
      <c r="B314" s="67">
        <v>44229</v>
      </c>
      <c r="C314" s="39" t="s">
        <v>744</v>
      </c>
      <c r="D314" s="157" t="s">
        <v>199</v>
      </c>
      <c r="E314" s="157"/>
      <c r="F314" s="157"/>
      <c r="G314" s="157"/>
      <c r="H314" s="157"/>
      <c r="I314" s="157"/>
      <c r="J314" s="157"/>
      <c r="K314" s="158" t="s">
        <v>24</v>
      </c>
      <c r="L314" s="153"/>
      <c r="M314" s="60">
        <v>6</v>
      </c>
      <c r="N314" s="84"/>
      <c r="O314" s="46">
        <f>ROUND((M314*N314),2)</f>
        <v>0</v>
      </c>
    </row>
    <row r="315" spans="1:15" s="11" customFormat="1" ht="16.5" customHeight="1" x14ac:dyDescent="0.25">
      <c r="A315" s="162" t="s">
        <v>1155</v>
      </c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46">
        <f>SUM(O313:O314)</f>
        <v>0</v>
      </c>
    </row>
    <row r="316" spans="1:15" s="11" customFormat="1" ht="12.75" customHeight="1" x14ac:dyDescent="0.25">
      <c r="A316" s="57"/>
      <c r="B316" s="58" t="s">
        <v>474</v>
      </c>
      <c r="C316" s="164" t="s">
        <v>200</v>
      </c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5"/>
    </row>
    <row r="317" spans="1:15" s="11" customFormat="1" ht="39.9" customHeight="1" x14ac:dyDescent="0.25">
      <c r="A317" s="37" t="s">
        <v>685</v>
      </c>
      <c r="B317" s="67">
        <v>44256</v>
      </c>
      <c r="C317" s="39" t="s">
        <v>746</v>
      </c>
      <c r="D317" s="157" t="s">
        <v>201</v>
      </c>
      <c r="E317" s="157"/>
      <c r="F317" s="157"/>
      <c r="G317" s="157"/>
      <c r="H317" s="157"/>
      <c r="I317" s="157"/>
      <c r="J317" s="157"/>
      <c r="K317" s="158" t="s">
        <v>246</v>
      </c>
      <c r="L317" s="153"/>
      <c r="M317" s="59">
        <v>331.63</v>
      </c>
      <c r="N317" s="84"/>
      <c r="O317" s="46">
        <f>ROUND((M317*N317),2)</f>
        <v>0</v>
      </c>
    </row>
    <row r="318" spans="1:15" s="11" customFormat="1" ht="14.25" customHeight="1" x14ac:dyDescent="0.25">
      <c r="A318" s="37" t="s">
        <v>686</v>
      </c>
      <c r="B318" s="67">
        <v>44257</v>
      </c>
      <c r="C318" s="39" t="s">
        <v>746</v>
      </c>
      <c r="D318" s="159" t="s">
        <v>99</v>
      </c>
      <c r="E318" s="159"/>
      <c r="F318" s="159"/>
      <c r="G318" s="159"/>
      <c r="H318" s="159"/>
      <c r="I318" s="159"/>
      <c r="J318" s="159"/>
      <c r="K318" s="153" t="s">
        <v>247</v>
      </c>
      <c r="L318" s="153"/>
      <c r="M318" s="59">
        <v>1091.8599999999999</v>
      </c>
      <c r="N318" s="84"/>
      <c r="O318" s="46">
        <f>ROUND((M318*N318),2)</f>
        <v>0</v>
      </c>
    </row>
    <row r="319" spans="1:15" s="11" customFormat="1" ht="22.5" customHeight="1" x14ac:dyDescent="0.25">
      <c r="A319" s="37" t="s">
        <v>687</v>
      </c>
      <c r="B319" s="67">
        <v>44258</v>
      </c>
      <c r="C319" s="39" t="s">
        <v>746</v>
      </c>
      <c r="D319" s="157" t="s">
        <v>202</v>
      </c>
      <c r="E319" s="157"/>
      <c r="F319" s="157"/>
      <c r="G319" s="157"/>
      <c r="H319" s="157"/>
      <c r="I319" s="157"/>
      <c r="J319" s="157"/>
      <c r="K319" s="158" t="s">
        <v>1153</v>
      </c>
      <c r="L319" s="153"/>
      <c r="M319" s="60">
        <v>1091.8599999999999</v>
      </c>
      <c r="N319" s="84"/>
      <c r="O319" s="46">
        <f>ROUND((M319*N319),2)</f>
        <v>0</v>
      </c>
    </row>
    <row r="320" spans="1:15" s="11" customFormat="1" ht="16.5" customHeight="1" x14ac:dyDescent="0.25">
      <c r="A320" s="162" t="s">
        <v>1155</v>
      </c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46">
        <f>SUM(O317:O319)</f>
        <v>0</v>
      </c>
    </row>
    <row r="321" spans="1:15" s="11" customFormat="1" ht="12.75" customHeight="1" x14ac:dyDescent="0.25">
      <c r="A321" s="57"/>
      <c r="B321" s="58" t="s">
        <v>473</v>
      </c>
      <c r="C321" s="166" t="s">
        <v>203</v>
      </c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7"/>
    </row>
    <row r="322" spans="1:15" s="11" customFormat="1" ht="24.75" customHeight="1" x14ac:dyDescent="0.25">
      <c r="A322" s="37" t="s">
        <v>688</v>
      </c>
      <c r="B322" s="67">
        <v>44287</v>
      </c>
      <c r="C322" s="35" t="s">
        <v>1093</v>
      </c>
      <c r="D322" s="157" t="s">
        <v>204</v>
      </c>
      <c r="E322" s="157"/>
      <c r="F322" s="157"/>
      <c r="G322" s="157"/>
      <c r="H322" s="157"/>
      <c r="I322" s="157"/>
      <c r="J322" s="157"/>
      <c r="K322" s="160" t="s">
        <v>1008</v>
      </c>
      <c r="L322" s="161"/>
      <c r="M322" s="60">
        <v>1</v>
      </c>
      <c r="N322" s="84"/>
      <c r="O322" s="46">
        <f t="shared" ref="O322:O327" si="13">ROUND((M322*N322),2)</f>
        <v>0</v>
      </c>
    </row>
    <row r="323" spans="1:15" s="11" customFormat="1" ht="24.75" customHeight="1" x14ac:dyDescent="0.25">
      <c r="A323" s="37" t="s">
        <v>689</v>
      </c>
      <c r="B323" s="67">
        <v>44288</v>
      </c>
      <c r="C323" s="35" t="s">
        <v>1030</v>
      </c>
      <c r="D323" s="157" t="s">
        <v>205</v>
      </c>
      <c r="E323" s="157"/>
      <c r="F323" s="157"/>
      <c r="G323" s="157"/>
      <c r="H323" s="157"/>
      <c r="I323" s="157"/>
      <c r="J323" s="157"/>
      <c r="K323" s="160" t="s">
        <v>1008</v>
      </c>
      <c r="L323" s="161"/>
      <c r="M323" s="60">
        <v>1</v>
      </c>
      <c r="N323" s="84"/>
      <c r="O323" s="46">
        <f t="shared" si="13"/>
        <v>0</v>
      </c>
    </row>
    <row r="324" spans="1:15" s="11" customFormat="1" ht="24.75" customHeight="1" x14ac:dyDescent="0.25">
      <c r="A324" s="37" t="s">
        <v>690</v>
      </c>
      <c r="B324" s="67">
        <v>44289</v>
      </c>
      <c r="C324" s="35" t="s">
        <v>1094</v>
      </c>
      <c r="D324" s="157" t="s">
        <v>206</v>
      </c>
      <c r="E324" s="157"/>
      <c r="F324" s="157"/>
      <c r="G324" s="157"/>
      <c r="H324" s="157"/>
      <c r="I324" s="157"/>
      <c r="J324" s="157"/>
      <c r="K324" s="160" t="s">
        <v>1008</v>
      </c>
      <c r="L324" s="161"/>
      <c r="M324" s="60">
        <v>1</v>
      </c>
      <c r="N324" s="84"/>
      <c r="O324" s="46">
        <f t="shared" si="13"/>
        <v>0</v>
      </c>
    </row>
    <row r="325" spans="1:15" s="11" customFormat="1" ht="24.75" customHeight="1" x14ac:dyDescent="0.25">
      <c r="A325" s="37" t="s">
        <v>691</v>
      </c>
      <c r="B325" s="67">
        <v>44290</v>
      </c>
      <c r="C325" s="35" t="s">
        <v>1093</v>
      </c>
      <c r="D325" s="157" t="s">
        <v>207</v>
      </c>
      <c r="E325" s="157"/>
      <c r="F325" s="157"/>
      <c r="G325" s="157"/>
      <c r="H325" s="157"/>
      <c r="I325" s="157"/>
      <c r="J325" s="157"/>
      <c r="K325" s="160" t="s">
        <v>1008</v>
      </c>
      <c r="L325" s="161"/>
      <c r="M325" s="60">
        <v>1</v>
      </c>
      <c r="N325" s="84"/>
      <c r="O325" s="46">
        <f t="shared" si="13"/>
        <v>0</v>
      </c>
    </row>
    <row r="326" spans="1:15" s="11" customFormat="1" ht="24.75" customHeight="1" x14ac:dyDescent="0.25">
      <c r="A326" s="37" t="s">
        <v>692</v>
      </c>
      <c r="B326" s="67">
        <v>44291</v>
      </c>
      <c r="C326" s="35" t="s">
        <v>1093</v>
      </c>
      <c r="D326" s="157" t="s">
        <v>208</v>
      </c>
      <c r="E326" s="157"/>
      <c r="F326" s="157"/>
      <c r="G326" s="157"/>
      <c r="H326" s="157"/>
      <c r="I326" s="157"/>
      <c r="J326" s="157"/>
      <c r="K326" s="160" t="s">
        <v>1008</v>
      </c>
      <c r="L326" s="161"/>
      <c r="M326" s="60">
        <v>1</v>
      </c>
      <c r="N326" s="84"/>
      <c r="O326" s="46">
        <f t="shared" si="13"/>
        <v>0</v>
      </c>
    </row>
    <row r="327" spans="1:15" s="11" customFormat="1" ht="24.75" customHeight="1" x14ac:dyDescent="0.25">
      <c r="A327" s="37" t="s">
        <v>693</v>
      </c>
      <c r="B327" s="67">
        <v>44292</v>
      </c>
      <c r="C327" s="35" t="s">
        <v>1095</v>
      </c>
      <c r="D327" s="157" t="s">
        <v>209</v>
      </c>
      <c r="E327" s="157"/>
      <c r="F327" s="157"/>
      <c r="G327" s="157"/>
      <c r="H327" s="157"/>
      <c r="I327" s="157"/>
      <c r="J327" s="157"/>
      <c r="K327" s="160" t="s">
        <v>1008</v>
      </c>
      <c r="L327" s="161"/>
      <c r="M327" s="60">
        <v>1</v>
      </c>
      <c r="N327" s="84"/>
      <c r="O327" s="46">
        <f t="shared" si="13"/>
        <v>0</v>
      </c>
    </row>
    <row r="328" spans="1:15" s="11" customFormat="1" ht="16.5" customHeight="1" x14ac:dyDescent="0.25">
      <c r="A328" s="162" t="s">
        <v>1155</v>
      </c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46">
        <f>SUM(O322:O327)</f>
        <v>0</v>
      </c>
    </row>
    <row r="329" spans="1:15" s="11" customFormat="1" ht="12.75" customHeight="1" x14ac:dyDescent="0.25">
      <c r="A329" s="57"/>
      <c r="B329" s="58">
        <v>215</v>
      </c>
      <c r="C329" s="166" t="s">
        <v>210</v>
      </c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7"/>
    </row>
    <row r="330" spans="1:15" s="11" customFormat="1" ht="39.9" customHeight="1" x14ac:dyDescent="0.25">
      <c r="A330" s="37" t="s">
        <v>694</v>
      </c>
      <c r="B330" s="67">
        <v>44317</v>
      </c>
      <c r="C330" s="39" t="s">
        <v>771</v>
      </c>
      <c r="D330" s="157" t="s">
        <v>211</v>
      </c>
      <c r="E330" s="157"/>
      <c r="F330" s="157"/>
      <c r="G330" s="157"/>
      <c r="H330" s="157"/>
      <c r="I330" s="157"/>
      <c r="J330" s="157"/>
      <c r="K330" s="158" t="s">
        <v>1153</v>
      </c>
      <c r="L330" s="153"/>
      <c r="M330" s="60">
        <v>300</v>
      </c>
      <c r="N330" s="84"/>
      <c r="O330" s="46">
        <f>ROUND((M330*N330),2)</f>
        <v>0</v>
      </c>
    </row>
    <row r="331" spans="1:15" s="11" customFormat="1" ht="47.25" customHeight="1" x14ac:dyDescent="0.25">
      <c r="A331" s="37" t="s">
        <v>695</v>
      </c>
      <c r="B331" s="67">
        <v>44318</v>
      </c>
      <c r="C331" s="39" t="s">
        <v>763</v>
      </c>
      <c r="D331" s="157" t="s">
        <v>212</v>
      </c>
      <c r="E331" s="157"/>
      <c r="F331" s="157"/>
      <c r="G331" s="157"/>
      <c r="H331" s="157"/>
      <c r="I331" s="157"/>
      <c r="J331" s="157"/>
      <c r="K331" s="158" t="s">
        <v>1153</v>
      </c>
      <c r="L331" s="153"/>
      <c r="M331" s="60">
        <v>400</v>
      </c>
      <c r="N331" s="84"/>
      <c r="O331" s="46">
        <f>ROUND((M331*N331),2)</f>
        <v>0</v>
      </c>
    </row>
    <row r="332" spans="1:15" s="11" customFormat="1" ht="16.5" customHeight="1" x14ac:dyDescent="0.25">
      <c r="A332" s="162" t="s">
        <v>1155</v>
      </c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46">
        <f>SUM(O330:O331)</f>
        <v>0</v>
      </c>
    </row>
    <row r="333" spans="1:15" s="11" customFormat="1" ht="12.75" customHeight="1" x14ac:dyDescent="0.25">
      <c r="A333" s="57"/>
      <c r="B333" s="58" t="s">
        <v>472</v>
      </c>
      <c r="C333" s="164" t="s">
        <v>41</v>
      </c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5"/>
    </row>
    <row r="334" spans="1:15" s="11" customFormat="1" ht="24" customHeight="1" x14ac:dyDescent="0.25">
      <c r="A334" s="37" t="s">
        <v>696</v>
      </c>
      <c r="B334" s="67">
        <v>44348</v>
      </c>
      <c r="C334" s="35" t="s">
        <v>753</v>
      </c>
      <c r="D334" s="159" t="s">
        <v>1012</v>
      </c>
      <c r="E334" s="159"/>
      <c r="F334" s="159"/>
      <c r="G334" s="159"/>
      <c r="H334" s="159"/>
      <c r="I334" s="159"/>
      <c r="J334" s="159"/>
      <c r="K334" s="153" t="s">
        <v>248</v>
      </c>
      <c r="L334" s="153"/>
      <c r="M334" s="60">
        <v>128.32</v>
      </c>
      <c r="N334" s="84"/>
      <c r="O334" s="46">
        <f>ROUND((M334*N334),2)</f>
        <v>0</v>
      </c>
    </row>
    <row r="335" spans="1:15" s="11" customFormat="1" ht="16.5" customHeight="1" x14ac:dyDescent="0.25">
      <c r="A335" s="162" t="s">
        <v>1155</v>
      </c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46">
        <f>SUM(O334)</f>
        <v>0</v>
      </c>
    </row>
    <row r="336" spans="1:15" s="11" customFormat="1" ht="12.75" customHeight="1" x14ac:dyDescent="0.25">
      <c r="A336" s="57"/>
      <c r="B336" s="58" t="s">
        <v>471</v>
      </c>
      <c r="C336" s="164" t="s">
        <v>213</v>
      </c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5"/>
    </row>
    <row r="337" spans="1:15" s="11" customFormat="1" ht="37.5" customHeight="1" x14ac:dyDescent="0.25">
      <c r="A337" s="37" t="s">
        <v>697</v>
      </c>
      <c r="B337" s="67">
        <v>44378</v>
      </c>
      <c r="C337" s="39" t="s">
        <v>759</v>
      </c>
      <c r="D337" s="157" t="s">
        <v>214</v>
      </c>
      <c r="E337" s="157"/>
      <c r="F337" s="157"/>
      <c r="G337" s="157"/>
      <c r="H337" s="157"/>
      <c r="I337" s="157"/>
      <c r="J337" s="157"/>
      <c r="K337" s="158" t="s">
        <v>1153</v>
      </c>
      <c r="L337" s="153"/>
      <c r="M337" s="60">
        <v>60.78</v>
      </c>
      <c r="N337" s="84"/>
      <c r="O337" s="46">
        <f>ROUND((M337*N337),2)</f>
        <v>0</v>
      </c>
    </row>
    <row r="338" spans="1:15" s="11" customFormat="1" ht="23.25" customHeight="1" x14ac:dyDescent="0.25">
      <c r="A338" s="37" t="s">
        <v>698</v>
      </c>
      <c r="B338" s="67">
        <v>44379</v>
      </c>
      <c r="C338" s="39" t="s">
        <v>762</v>
      </c>
      <c r="D338" s="157" t="s">
        <v>215</v>
      </c>
      <c r="E338" s="157"/>
      <c r="F338" s="157"/>
      <c r="G338" s="157"/>
      <c r="H338" s="157"/>
      <c r="I338" s="157"/>
      <c r="J338" s="157"/>
      <c r="K338" s="158" t="s">
        <v>1153</v>
      </c>
      <c r="L338" s="153"/>
      <c r="M338" s="60">
        <v>60.78</v>
      </c>
      <c r="N338" s="84"/>
      <c r="O338" s="46">
        <f>ROUND((M338*N338),2)</f>
        <v>0</v>
      </c>
    </row>
    <row r="339" spans="1:15" s="11" customFormat="1" ht="37.5" customHeight="1" x14ac:dyDescent="0.25">
      <c r="A339" s="37" t="s">
        <v>699</v>
      </c>
      <c r="B339" s="67">
        <v>44380</v>
      </c>
      <c r="C339" s="39" t="s">
        <v>763</v>
      </c>
      <c r="D339" s="157" t="s">
        <v>216</v>
      </c>
      <c r="E339" s="157"/>
      <c r="F339" s="157"/>
      <c r="G339" s="157"/>
      <c r="H339" s="157"/>
      <c r="I339" s="157"/>
      <c r="J339" s="157"/>
      <c r="K339" s="158" t="s">
        <v>1153</v>
      </c>
      <c r="L339" s="153"/>
      <c r="M339" s="60">
        <v>60.78</v>
      </c>
      <c r="N339" s="84"/>
      <c r="O339" s="46">
        <f>ROUND((M339*N339),2)</f>
        <v>0</v>
      </c>
    </row>
    <row r="340" spans="1:15" s="11" customFormat="1" ht="51.75" customHeight="1" x14ac:dyDescent="0.25">
      <c r="A340" s="37" t="s">
        <v>700</v>
      </c>
      <c r="B340" s="67">
        <v>44381</v>
      </c>
      <c r="C340" s="39" t="s">
        <v>771</v>
      </c>
      <c r="D340" s="157" t="s">
        <v>217</v>
      </c>
      <c r="E340" s="157"/>
      <c r="F340" s="157"/>
      <c r="G340" s="157"/>
      <c r="H340" s="157"/>
      <c r="I340" s="157"/>
      <c r="J340" s="157"/>
      <c r="K340" s="158" t="s">
        <v>1153</v>
      </c>
      <c r="L340" s="153"/>
      <c r="M340" s="60">
        <v>60.78</v>
      </c>
      <c r="N340" s="84"/>
      <c r="O340" s="46">
        <f>ROUND((M340*N340),2)</f>
        <v>0</v>
      </c>
    </row>
    <row r="341" spans="1:15" s="11" customFormat="1" ht="16.5" customHeight="1" x14ac:dyDescent="0.25">
      <c r="A341" s="162" t="s">
        <v>1155</v>
      </c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46">
        <f>SUM(O337:O340)</f>
        <v>0</v>
      </c>
    </row>
    <row r="342" spans="1:15" s="11" customFormat="1" ht="12.75" customHeight="1" x14ac:dyDescent="0.25">
      <c r="A342" s="57"/>
      <c r="B342" s="58" t="s">
        <v>475</v>
      </c>
      <c r="C342" s="164" t="s">
        <v>218</v>
      </c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5"/>
    </row>
    <row r="343" spans="1:15" s="11" customFormat="1" ht="36" customHeight="1" x14ac:dyDescent="0.25">
      <c r="A343" s="37" t="s">
        <v>701</v>
      </c>
      <c r="B343" s="67">
        <v>44409</v>
      </c>
      <c r="C343" s="39" t="s">
        <v>759</v>
      </c>
      <c r="D343" s="157" t="s">
        <v>219</v>
      </c>
      <c r="E343" s="157"/>
      <c r="F343" s="157"/>
      <c r="G343" s="157"/>
      <c r="H343" s="157"/>
      <c r="I343" s="157"/>
      <c r="J343" s="157"/>
      <c r="K343" s="158" t="s">
        <v>1104</v>
      </c>
      <c r="L343" s="153"/>
      <c r="M343" s="60">
        <v>100.33</v>
      </c>
      <c r="N343" s="84"/>
      <c r="O343" s="46">
        <f>ROUND((M343*N343),2)</f>
        <v>0</v>
      </c>
    </row>
    <row r="344" spans="1:15" s="11" customFormat="1" ht="36" customHeight="1" x14ac:dyDescent="0.25">
      <c r="A344" s="37" t="s">
        <v>702</v>
      </c>
      <c r="B344" s="67">
        <v>44410</v>
      </c>
      <c r="C344" s="39" t="s">
        <v>762</v>
      </c>
      <c r="D344" s="157" t="s">
        <v>220</v>
      </c>
      <c r="E344" s="157"/>
      <c r="F344" s="157"/>
      <c r="G344" s="157"/>
      <c r="H344" s="157"/>
      <c r="I344" s="157"/>
      <c r="J344" s="157"/>
      <c r="K344" s="158" t="s">
        <v>1153</v>
      </c>
      <c r="L344" s="153"/>
      <c r="M344" s="60">
        <v>100.33</v>
      </c>
      <c r="N344" s="84"/>
      <c r="O344" s="46">
        <f>ROUND((M344*N344),2)</f>
        <v>0</v>
      </c>
    </row>
    <row r="345" spans="1:15" s="11" customFormat="1" ht="45.75" customHeight="1" x14ac:dyDescent="0.25">
      <c r="A345" s="37" t="s">
        <v>703</v>
      </c>
      <c r="B345" s="67">
        <v>44411</v>
      </c>
      <c r="C345" s="39" t="s">
        <v>763</v>
      </c>
      <c r="D345" s="157" t="s">
        <v>221</v>
      </c>
      <c r="E345" s="157"/>
      <c r="F345" s="157"/>
      <c r="G345" s="157"/>
      <c r="H345" s="157"/>
      <c r="I345" s="157"/>
      <c r="J345" s="157"/>
      <c r="K345" s="158" t="s">
        <v>1153</v>
      </c>
      <c r="L345" s="153"/>
      <c r="M345" s="60">
        <v>100.33</v>
      </c>
      <c r="N345" s="84"/>
      <c r="O345" s="46">
        <f>ROUND((M345*N345),2)</f>
        <v>0</v>
      </c>
    </row>
    <row r="346" spans="1:15" s="11" customFormat="1" ht="36" customHeight="1" x14ac:dyDescent="0.25">
      <c r="A346" s="37" t="s">
        <v>704</v>
      </c>
      <c r="B346" s="67">
        <v>44412</v>
      </c>
      <c r="C346" s="39" t="s">
        <v>763</v>
      </c>
      <c r="D346" s="157" t="s">
        <v>222</v>
      </c>
      <c r="E346" s="157"/>
      <c r="F346" s="157"/>
      <c r="G346" s="157"/>
      <c r="H346" s="157"/>
      <c r="I346" s="157"/>
      <c r="J346" s="157"/>
      <c r="K346" s="158" t="s">
        <v>1153</v>
      </c>
      <c r="L346" s="153"/>
      <c r="M346" s="60">
        <v>100.33</v>
      </c>
      <c r="N346" s="84"/>
      <c r="O346" s="46">
        <f>ROUND((M346*N346),2)</f>
        <v>0</v>
      </c>
    </row>
    <row r="347" spans="1:15" s="11" customFormat="1" ht="45.75" customHeight="1" x14ac:dyDescent="0.25">
      <c r="A347" s="37" t="s">
        <v>705</v>
      </c>
      <c r="B347" s="67">
        <v>44413</v>
      </c>
      <c r="C347" s="39" t="s">
        <v>771</v>
      </c>
      <c r="D347" s="157" t="s">
        <v>223</v>
      </c>
      <c r="E347" s="157"/>
      <c r="F347" s="157"/>
      <c r="G347" s="157"/>
      <c r="H347" s="157"/>
      <c r="I347" s="157"/>
      <c r="J347" s="157"/>
      <c r="K347" s="158" t="s">
        <v>1153</v>
      </c>
      <c r="L347" s="153"/>
      <c r="M347" s="60">
        <v>100.33</v>
      </c>
      <c r="N347" s="84"/>
      <c r="O347" s="46">
        <f>ROUND((M347*N347),2)</f>
        <v>0</v>
      </c>
    </row>
    <row r="348" spans="1:15" s="11" customFormat="1" ht="16.5" customHeight="1" x14ac:dyDescent="0.25">
      <c r="A348" s="162" t="s">
        <v>1155</v>
      </c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46">
        <f>SUM(O343:O347)</f>
        <v>0</v>
      </c>
    </row>
    <row r="349" spans="1:15" s="11" customFormat="1" ht="12.75" customHeight="1" x14ac:dyDescent="0.25">
      <c r="A349" s="57"/>
      <c r="B349" s="58" t="s">
        <v>476</v>
      </c>
      <c r="C349" s="164" t="s">
        <v>224</v>
      </c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5"/>
    </row>
    <row r="350" spans="1:15" s="11" customFormat="1" ht="39.9" customHeight="1" x14ac:dyDescent="0.25">
      <c r="A350" s="37" t="s">
        <v>706</v>
      </c>
      <c r="B350" s="67">
        <v>44440</v>
      </c>
      <c r="C350" s="39" t="s">
        <v>759</v>
      </c>
      <c r="D350" s="157" t="s">
        <v>225</v>
      </c>
      <c r="E350" s="157"/>
      <c r="F350" s="157"/>
      <c r="G350" s="157"/>
      <c r="H350" s="157"/>
      <c r="I350" s="157"/>
      <c r="J350" s="157"/>
      <c r="K350" s="158" t="s">
        <v>1153</v>
      </c>
      <c r="L350" s="153"/>
      <c r="M350" s="60">
        <v>19</v>
      </c>
      <c r="N350" s="84"/>
      <c r="O350" s="46">
        <f t="shared" ref="O350:O355" si="14">ROUND((M350*N350),2)</f>
        <v>0</v>
      </c>
    </row>
    <row r="351" spans="1:15" s="11" customFormat="1" ht="39.9" customHeight="1" x14ac:dyDescent="0.25">
      <c r="A351" s="37" t="s">
        <v>707</v>
      </c>
      <c r="B351" s="67">
        <v>44441</v>
      </c>
      <c r="C351" s="35" t="s">
        <v>1096</v>
      </c>
      <c r="D351" s="157" t="s">
        <v>226</v>
      </c>
      <c r="E351" s="157"/>
      <c r="F351" s="157"/>
      <c r="G351" s="157"/>
      <c r="H351" s="157"/>
      <c r="I351" s="157"/>
      <c r="J351" s="157"/>
      <c r="K351" s="158" t="s">
        <v>1153</v>
      </c>
      <c r="L351" s="153"/>
      <c r="M351" s="60">
        <v>19</v>
      </c>
      <c r="N351" s="84"/>
      <c r="O351" s="46">
        <f t="shared" si="14"/>
        <v>0</v>
      </c>
    </row>
    <row r="352" spans="1:15" s="11" customFormat="1" ht="39.9" customHeight="1" x14ac:dyDescent="0.25">
      <c r="A352" s="37" t="s">
        <v>708</v>
      </c>
      <c r="B352" s="67">
        <v>44442</v>
      </c>
      <c r="C352" s="39" t="s">
        <v>762</v>
      </c>
      <c r="D352" s="157" t="s">
        <v>227</v>
      </c>
      <c r="E352" s="157"/>
      <c r="F352" s="157"/>
      <c r="G352" s="157"/>
      <c r="H352" s="157"/>
      <c r="I352" s="157"/>
      <c r="J352" s="157"/>
      <c r="K352" s="158" t="s">
        <v>1153</v>
      </c>
      <c r="L352" s="153"/>
      <c r="M352" s="60">
        <v>19</v>
      </c>
      <c r="N352" s="84"/>
      <c r="O352" s="46">
        <f t="shared" si="14"/>
        <v>0</v>
      </c>
    </row>
    <row r="353" spans="1:15" s="11" customFormat="1" ht="39.9" customHeight="1" x14ac:dyDescent="0.25">
      <c r="A353" s="37" t="s">
        <v>709</v>
      </c>
      <c r="B353" s="67">
        <v>44443</v>
      </c>
      <c r="C353" s="39" t="s">
        <v>763</v>
      </c>
      <c r="D353" s="157" t="s">
        <v>228</v>
      </c>
      <c r="E353" s="157"/>
      <c r="F353" s="157"/>
      <c r="G353" s="157"/>
      <c r="H353" s="157"/>
      <c r="I353" s="157"/>
      <c r="J353" s="157"/>
      <c r="K353" s="158" t="s">
        <v>1153</v>
      </c>
      <c r="L353" s="153"/>
      <c r="M353" s="60">
        <v>19</v>
      </c>
      <c r="N353" s="84"/>
      <c r="O353" s="46">
        <f t="shared" si="14"/>
        <v>0</v>
      </c>
    </row>
    <row r="354" spans="1:15" s="11" customFormat="1" ht="39.9" customHeight="1" x14ac:dyDescent="0.25">
      <c r="A354" s="37" t="s">
        <v>710</v>
      </c>
      <c r="B354" s="67">
        <v>44444</v>
      </c>
      <c r="C354" s="39" t="s">
        <v>763</v>
      </c>
      <c r="D354" s="157" t="s">
        <v>229</v>
      </c>
      <c r="E354" s="157"/>
      <c r="F354" s="157"/>
      <c r="G354" s="157"/>
      <c r="H354" s="157"/>
      <c r="I354" s="157"/>
      <c r="J354" s="157"/>
      <c r="K354" s="158" t="s">
        <v>1153</v>
      </c>
      <c r="L354" s="153"/>
      <c r="M354" s="60">
        <v>19</v>
      </c>
      <c r="N354" s="84"/>
      <c r="O354" s="46">
        <f t="shared" si="14"/>
        <v>0</v>
      </c>
    </row>
    <row r="355" spans="1:15" s="11" customFormat="1" ht="39.9" customHeight="1" x14ac:dyDescent="0.25">
      <c r="A355" s="37" t="s">
        <v>711</v>
      </c>
      <c r="B355" s="67">
        <v>44445</v>
      </c>
      <c r="C355" s="39" t="s">
        <v>764</v>
      </c>
      <c r="D355" s="157" t="s">
        <v>230</v>
      </c>
      <c r="E355" s="157"/>
      <c r="F355" s="157"/>
      <c r="G355" s="157"/>
      <c r="H355" s="157"/>
      <c r="I355" s="157"/>
      <c r="J355" s="157"/>
      <c r="K355" s="158" t="s">
        <v>1153</v>
      </c>
      <c r="L355" s="153"/>
      <c r="M355" s="60">
        <v>19</v>
      </c>
      <c r="N355" s="84"/>
      <c r="O355" s="46">
        <f t="shared" si="14"/>
        <v>0</v>
      </c>
    </row>
    <row r="356" spans="1:15" s="11" customFormat="1" ht="16.5" customHeight="1" x14ac:dyDescent="0.25">
      <c r="A356" s="162" t="s">
        <v>1155</v>
      </c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46">
        <f>SUM(O350:O355)</f>
        <v>0</v>
      </c>
    </row>
    <row r="357" spans="1:15" s="11" customFormat="1" ht="12.75" customHeight="1" x14ac:dyDescent="0.25">
      <c r="A357" s="57"/>
      <c r="B357" s="58" t="s">
        <v>477</v>
      </c>
      <c r="C357" s="166" t="s">
        <v>133</v>
      </c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7"/>
    </row>
    <row r="358" spans="1:15" s="11" customFormat="1" ht="39.9" customHeight="1" x14ac:dyDescent="0.25">
      <c r="A358" s="37" t="s">
        <v>712</v>
      </c>
      <c r="B358" s="68">
        <v>44470</v>
      </c>
      <c r="C358" s="39" t="s">
        <v>754</v>
      </c>
      <c r="D358" s="157" t="s">
        <v>231</v>
      </c>
      <c r="E358" s="157"/>
      <c r="F358" s="157"/>
      <c r="G358" s="157"/>
      <c r="H358" s="157"/>
      <c r="I358" s="157"/>
      <c r="J358" s="157"/>
      <c r="K358" s="158" t="s">
        <v>24</v>
      </c>
      <c r="L358" s="153"/>
      <c r="M358" s="60">
        <v>28.5</v>
      </c>
      <c r="N358" s="84"/>
      <c r="O358" s="46">
        <f>ROUND((M358*N358),2)</f>
        <v>0</v>
      </c>
    </row>
    <row r="359" spans="1:15" s="11" customFormat="1" ht="39.9" customHeight="1" x14ac:dyDescent="0.25">
      <c r="A359" s="37" t="s">
        <v>713</v>
      </c>
      <c r="B359" s="68">
        <v>44471</v>
      </c>
      <c r="C359" s="39" t="s">
        <v>754</v>
      </c>
      <c r="D359" s="157" t="s">
        <v>232</v>
      </c>
      <c r="E359" s="157"/>
      <c r="F359" s="157"/>
      <c r="G359" s="157"/>
      <c r="H359" s="157"/>
      <c r="I359" s="157"/>
      <c r="J359" s="157"/>
      <c r="K359" s="158" t="s">
        <v>24</v>
      </c>
      <c r="L359" s="153"/>
      <c r="M359" s="60">
        <v>62</v>
      </c>
      <c r="N359" s="84"/>
      <c r="O359" s="46">
        <f>ROUND((M359*N359),2)</f>
        <v>0</v>
      </c>
    </row>
    <row r="360" spans="1:15" s="11" customFormat="1" ht="39.9" customHeight="1" x14ac:dyDescent="0.25">
      <c r="A360" s="37" t="s">
        <v>714</v>
      </c>
      <c r="B360" s="68">
        <v>44472</v>
      </c>
      <c r="C360" s="39" t="s">
        <v>756</v>
      </c>
      <c r="D360" s="157" t="s">
        <v>233</v>
      </c>
      <c r="E360" s="157"/>
      <c r="F360" s="157"/>
      <c r="G360" s="157"/>
      <c r="H360" s="157"/>
      <c r="I360" s="157"/>
      <c r="J360" s="157"/>
      <c r="K360" s="158" t="s">
        <v>24</v>
      </c>
      <c r="L360" s="153"/>
      <c r="M360" s="60">
        <v>20.7</v>
      </c>
      <c r="N360" s="84"/>
      <c r="O360" s="46">
        <f>ROUND((M360*N360),2)</f>
        <v>0</v>
      </c>
    </row>
    <row r="361" spans="1:15" s="11" customFormat="1" ht="16.5" customHeight="1" x14ac:dyDescent="0.25">
      <c r="A361" s="162" t="s">
        <v>1155</v>
      </c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46">
        <f>SUM(O358:O360)</f>
        <v>0</v>
      </c>
    </row>
    <row r="362" spans="1:15" s="11" customFormat="1" ht="12.75" customHeight="1" x14ac:dyDescent="0.25">
      <c r="A362" s="57"/>
      <c r="B362" s="58" t="s">
        <v>478</v>
      </c>
      <c r="C362" s="164" t="s">
        <v>234</v>
      </c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5"/>
    </row>
    <row r="363" spans="1:15" s="11" customFormat="1" ht="39.9" customHeight="1" x14ac:dyDescent="0.25">
      <c r="A363" s="37" t="s">
        <v>715</v>
      </c>
      <c r="B363" s="68">
        <v>44501</v>
      </c>
      <c r="C363" s="39" t="s">
        <v>753</v>
      </c>
      <c r="D363" s="157" t="s">
        <v>235</v>
      </c>
      <c r="E363" s="157"/>
      <c r="F363" s="157"/>
      <c r="G363" s="157"/>
      <c r="H363" s="157"/>
      <c r="I363" s="157"/>
      <c r="J363" s="157"/>
      <c r="K363" s="158" t="s">
        <v>246</v>
      </c>
      <c r="L363" s="153"/>
      <c r="M363" s="60">
        <v>236.1</v>
      </c>
      <c r="N363" s="84"/>
      <c r="O363" s="46">
        <f>ROUND((M363*N363),2)</f>
        <v>0</v>
      </c>
    </row>
    <row r="364" spans="1:15" s="11" customFormat="1" ht="39.9" customHeight="1" x14ac:dyDescent="0.25">
      <c r="A364" s="37" t="s">
        <v>716</v>
      </c>
      <c r="B364" s="68">
        <v>44502</v>
      </c>
      <c r="C364" s="39" t="s">
        <v>753</v>
      </c>
      <c r="D364" s="157" t="s">
        <v>236</v>
      </c>
      <c r="E364" s="157"/>
      <c r="F364" s="157"/>
      <c r="G364" s="157"/>
      <c r="H364" s="157"/>
      <c r="I364" s="157"/>
      <c r="J364" s="157"/>
      <c r="K364" s="158" t="s">
        <v>1103</v>
      </c>
      <c r="L364" s="153"/>
      <c r="M364" s="60">
        <v>157.4</v>
      </c>
      <c r="N364" s="84"/>
      <c r="O364" s="46">
        <f>ROUND((M364*N364),2)</f>
        <v>0</v>
      </c>
    </row>
    <row r="365" spans="1:15" s="11" customFormat="1" ht="24" customHeight="1" x14ac:dyDescent="0.25">
      <c r="A365" s="37" t="s">
        <v>717</v>
      </c>
      <c r="B365" s="68">
        <v>44503</v>
      </c>
      <c r="C365" s="39" t="s">
        <v>753</v>
      </c>
      <c r="D365" s="157" t="s">
        <v>237</v>
      </c>
      <c r="E365" s="157"/>
      <c r="F365" s="157"/>
      <c r="G365" s="157"/>
      <c r="H365" s="157"/>
      <c r="I365" s="157"/>
      <c r="J365" s="157"/>
      <c r="K365" s="158" t="s">
        <v>1103</v>
      </c>
      <c r="L365" s="153"/>
      <c r="M365" s="60">
        <v>157.4</v>
      </c>
      <c r="N365" s="84"/>
      <c r="O365" s="46">
        <f>ROUND((M365*N365),2)</f>
        <v>0</v>
      </c>
    </row>
    <row r="366" spans="1:15" s="11" customFormat="1" ht="16.5" customHeight="1" x14ac:dyDescent="0.25">
      <c r="A366" s="162" t="s">
        <v>1155</v>
      </c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46">
        <f>SUM(O363:O365)</f>
        <v>0</v>
      </c>
    </row>
    <row r="367" spans="1:15" s="11" customFormat="1" ht="12.75" customHeight="1" x14ac:dyDescent="0.25">
      <c r="A367" s="57"/>
      <c r="B367" s="58" t="s">
        <v>732</v>
      </c>
      <c r="C367" s="164" t="s">
        <v>238</v>
      </c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5"/>
    </row>
    <row r="368" spans="1:15" s="11" customFormat="1" ht="59.25" customHeight="1" x14ac:dyDescent="0.25">
      <c r="A368" s="37" t="s">
        <v>718</v>
      </c>
      <c r="B368" s="68">
        <v>44531</v>
      </c>
      <c r="C368" s="35" t="s">
        <v>752</v>
      </c>
      <c r="D368" s="157" t="s">
        <v>239</v>
      </c>
      <c r="E368" s="157"/>
      <c r="F368" s="157"/>
      <c r="G368" s="157"/>
      <c r="H368" s="157"/>
      <c r="I368" s="157"/>
      <c r="J368" s="157"/>
      <c r="K368" s="158" t="s">
        <v>246</v>
      </c>
      <c r="L368" s="153"/>
      <c r="M368" s="60">
        <v>1667.4</v>
      </c>
      <c r="N368" s="84"/>
      <c r="O368" s="46">
        <f t="shared" ref="O368:O381" si="15">ROUND((M368*N368),2)</f>
        <v>0</v>
      </c>
    </row>
    <row r="369" spans="1:15" s="11" customFormat="1" ht="13.5" customHeight="1" x14ac:dyDescent="0.25">
      <c r="A369" s="37" t="s">
        <v>719</v>
      </c>
      <c r="B369" s="68">
        <v>44532</v>
      </c>
      <c r="C369" s="35" t="s">
        <v>752</v>
      </c>
      <c r="D369" s="157" t="s">
        <v>120</v>
      </c>
      <c r="E369" s="157"/>
      <c r="F369" s="157"/>
      <c r="G369" s="157"/>
      <c r="H369" s="157"/>
      <c r="I369" s="157"/>
      <c r="J369" s="157"/>
      <c r="K369" s="153" t="s">
        <v>248</v>
      </c>
      <c r="L369" s="153"/>
      <c r="M369" s="60">
        <v>8.0500000000000007</v>
      </c>
      <c r="N369" s="84"/>
      <c r="O369" s="46">
        <f t="shared" si="15"/>
        <v>0</v>
      </c>
    </row>
    <row r="370" spans="1:15" s="11" customFormat="1" ht="38.25" customHeight="1" x14ac:dyDescent="0.25">
      <c r="A370" s="37" t="s">
        <v>720</v>
      </c>
      <c r="B370" s="68">
        <v>44533</v>
      </c>
      <c r="C370" s="35" t="s">
        <v>752</v>
      </c>
      <c r="D370" s="157" t="s">
        <v>240</v>
      </c>
      <c r="E370" s="157"/>
      <c r="F370" s="157"/>
      <c r="G370" s="157"/>
      <c r="H370" s="157"/>
      <c r="I370" s="157"/>
      <c r="J370" s="157"/>
      <c r="K370" s="160" t="s">
        <v>139</v>
      </c>
      <c r="L370" s="161"/>
      <c r="M370" s="60">
        <v>9</v>
      </c>
      <c r="N370" s="84"/>
      <c r="O370" s="46">
        <f t="shared" si="15"/>
        <v>0</v>
      </c>
    </row>
    <row r="371" spans="1:15" s="11" customFormat="1" ht="39.9" customHeight="1" x14ac:dyDescent="0.25">
      <c r="A371" s="37" t="s">
        <v>721</v>
      </c>
      <c r="B371" s="68">
        <v>44534</v>
      </c>
      <c r="C371" s="35" t="s">
        <v>752</v>
      </c>
      <c r="D371" s="157" t="s">
        <v>241</v>
      </c>
      <c r="E371" s="157"/>
      <c r="F371" s="157"/>
      <c r="G371" s="157"/>
      <c r="H371" s="157"/>
      <c r="I371" s="157"/>
      <c r="J371" s="157"/>
      <c r="K371" s="158" t="s">
        <v>139</v>
      </c>
      <c r="L371" s="153"/>
      <c r="M371" s="60">
        <v>1</v>
      </c>
      <c r="N371" s="84"/>
      <c r="O371" s="46">
        <f t="shared" si="15"/>
        <v>0</v>
      </c>
    </row>
    <row r="372" spans="1:15" s="11" customFormat="1" ht="26.25" customHeight="1" x14ac:dyDescent="0.25">
      <c r="A372" s="37" t="s">
        <v>722</v>
      </c>
      <c r="B372" s="68">
        <v>44535</v>
      </c>
      <c r="C372" s="35" t="s">
        <v>752</v>
      </c>
      <c r="D372" s="157" t="s">
        <v>242</v>
      </c>
      <c r="E372" s="157"/>
      <c r="F372" s="157"/>
      <c r="G372" s="157"/>
      <c r="H372" s="157"/>
      <c r="I372" s="157"/>
      <c r="J372" s="157"/>
      <c r="K372" s="158" t="s">
        <v>1153</v>
      </c>
      <c r="L372" s="153"/>
      <c r="M372" s="60">
        <v>1031.27</v>
      </c>
      <c r="N372" s="84"/>
      <c r="O372" s="46">
        <f t="shared" si="15"/>
        <v>0</v>
      </c>
    </row>
    <row r="373" spans="1:15" s="11" customFormat="1" ht="16.5" customHeight="1" x14ac:dyDescent="0.25">
      <c r="A373" s="37" t="s">
        <v>723</v>
      </c>
      <c r="B373" s="68">
        <v>44536</v>
      </c>
      <c r="C373" s="35" t="s">
        <v>752</v>
      </c>
      <c r="D373" s="157" t="s">
        <v>125</v>
      </c>
      <c r="E373" s="157"/>
      <c r="F373" s="157"/>
      <c r="G373" s="157"/>
      <c r="H373" s="157"/>
      <c r="I373" s="157"/>
      <c r="J373" s="157"/>
      <c r="K373" s="153" t="s">
        <v>248</v>
      </c>
      <c r="L373" s="153"/>
      <c r="M373" s="60">
        <v>85.76</v>
      </c>
      <c r="N373" s="84"/>
      <c r="O373" s="46">
        <f t="shared" si="15"/>
        <v>0</v>
      </c>
    </row>
    <row r="374" spans="1:15" s="11" customFormat="1" ht="25.5" customHeight="1" x14ac:dyDescent="0.25">
      <c r="A374" s="37" t="s">
        <v>724</v>
      </c>
      <c r="B374" s="68">
        <v>44537</v>
      </c>
      <c r="C374" s="35" t="s">
        <v>752</v>
      </c>
      <c r="D374" s="159" t="s">
        <v>1009</v>
      </c>
      <c r="E374" s="157"/>
      <c r="F374" s="157"/>
      <c r="G374" s="157"/>
      <c r="H374" s="157"/>
      <c r="I374" s="157"/>
      <c r="J374" s="157"/>
      <c r="K374" s="158" t="s">
        <v>24</v>
      </c>
      <c r="L374" s="158"/>
      <c r="M374" s="60">
        <v>404</v>
      </c>
      <c r="N374" s="84"/>
      <c r="O374" s="46">
        <f t="shared" si="15"/>
        <v>0</v>
      </c>
    </row>
    <row r="375" spans="1:15" s="11" customFormat="1" ht="39.9" customHeight="1" x14ac:dyDescent="0.25">
      <c r="A375" s="37" t="s">
        <v>725</v>
      </c>
      <c r="B375" s="68">
        <v>44538</v>
      </c>
      <c r="C375" s="35" t="s">
        <v>752</v>
      </c>
      <c r="D375" s="157" t="s">
        <v>243</v>
      </c>
      <c r="E375" s="157"/>
      <c r="F375" s="157"/>
      <c r="G375" s="157"/>
      <c r="H375" s="157"/>
      <c r="I375" s="157"/>
      <c r="J375" s="157"/>
      <c r="K375" s="158" t="s">
        <v>24</v>
      </c>
      <c r="L375" s="153"/>
      <c r="M375" s="60">
        <v>6.8</v>
      </c>
      <c r="N375" s="84"/>
      <c r="O375" s="46">
        <f t="shared" si="15"/>
        <v>0</v>
      </c>
    </row>
    <row r="376" spans="1:15" s="11" customFormat="1" ht="27.75" customHeight="1" x14ac:dyDescent="0.25">
      <c r="A376" s="37" t="s">
        <v>726</v>
      </c>
      <c r="B376" s="68">
        <v>44539</v>
      </c>
      <c r="C376" s="35" t="s">
        <v>752</v>
      </c>
      <c r="D376" s="157" t="s">
        <v>244</v>
      </c>
      <c r="E376" s="157"/>
      <c r="F376" s="157"/>
      <c r="G376" s="157"/>
      <c r="H376" s="157"/>
      <c r="I376" s="157"/>
      <c r="J376" s="157"/>
      <c r="K376" s="160" t="s">
        <v>945</v>
      </c>
      <c r="L376" s="161"/>
      <c r="M376" s="60">
        <v>1</v>
      </c>
      <c r="N376" s="84"/>
      <c r="O376" s="46">
        <f t="shared" si="15"/>
        <v>0</v>
      </c>
    </row>
    <row r="377" spans="1:15" s="11" customFormat="1" ht="14.25" customHeight="1" x14ac:dyDescent="0.25">
      <c r="A377" s="37" t="s">
        <v>727</v>
      </c>
      <c r="B377" s="69">
        <v>44540</v>
      </c>
      <c r="C377" s="35" t="s">
        <v>752</v>
      </c>
      <c r="D377" s="157" t="s">
        <v>128</v>
      </c>
      <c r="E377" s="157"/>
      <c r="F377" s="157"/>
      <c r="G377" s="157"/>
      <c r="H377" s="157"/>
      <c r="I377" s="157"/>
      <c r="J377" s="157"/>
      <c r="K377" s="158" t="s">
        <v>24</v>
      </c>
      <c r="L377" s="158"/>
      <c r="M377" s="60">
        <v>410.8</v>
      </c>
      <c r="N377" s="84"/>
      <c r="O377" s="46">
        <f t="shared" si="15"/>
        <v>0</v>
      </c>
    </row>
    <row r="378" spans="1:15" s="11" customFormat="1" ht="14.25" customHeight="1" x14ac:dyDescent="0.25">
      <c r="A378" s="37" t="s">
        <v>728</v>
      </c>
      <c r="B378" s="69">
        <v>44541</v>
      </c>
      <c r="C378" s="35" t="s">
        <v>752</v>
      </c>
      <c r="D378" s="157" t="s">
        <v>129</v>
      </c>
      <c r="E378" s="157"/>
      <c r="F378" s="157"/>
      <c r="G378" s="157"/>
      <c r="H378" s="157"/>
      <c r="I378" s="157"/>
      <c r="J378" s="157"/>
      <c r="K378" s="153" t="s">
        <v>248</v>
      </c>
      <c r="L378" s="153"/>
      <c r="M378" s="60">
        <v>376.05</v>
      </c>
      <c r="N378" s="84"/>
      <c r="O378" s="46">
        <f t="shared" si="15"/>
        <v>0</v>
      </c>
    </row>
    <row r="379" spans="1:15" s="11" customFormat="1" ht="22.5" customHeight="1" x14ac:dyDescent="0.25">
      <c r="A379" s="37" t="s">
        <v>729</v>
      </c>
      <c r="B379" s="69">
        <v>44542</v>
      </c>
      <c r="C379" s="35" t="s">
        <v>752</v>
      </c>
      <c r="D379" s="159" t="s">
        <v>1010</v>
      </c>
      <c r="E379" s="157"/>
      <c r="F379" s="157"/>
      <c r="G379" s="157"/>
      <c r="H379" s="157"/>
      <c r="I379" s="157"/>
      <c r="J379" s="157"/>
      <c r="K379" s="158" t="s">
        <v>24</v>
      </c>
      <c r="L379" s="158"/>
      <c r="M379" s="60">
        <v>410.8</v>
      </c>
      <c r="N379" s="84"/>
      <c r="O379" s="46">
        <f t="shared" si="15"/>
        <v>0</v>
      </c>
    </row>
    <row r="380" spans="1:15" s="11" customFormat="1" ht="22.5" customHeight="1" x14ac:dyDescent="0.25">
      <c r="A380" s="37" t="s">
        <v>730</v>
      </c>
      <c r="B380" s="69">
        <v>44543</v>
      </c>
      <c r="C380" s="35" t="s">
        <v>752</v>
      </c>
      <c r="D380" s="159" t="s">
        <v>1011</v>
      </c>
      <c r="E380" s="159"/>
      <c r="F380" s="159"/>
      <c r="G380" s="159"/>
      <c r="H380" s="159"/>
      <c r="I380" s="159"/>
      <c r="J380" s="159"/>
      <c r="K380" s="153" t="s">
        <v>248</v>
      </c>
      <c r="L380" s="153"/>
      <c r="M380" s="70">
        <v>1082.01</v>
      </c>
      <c r="N380" s="84"/>
      <c r="O380" s="46">
        <f t="shared" si="15"/>
        <v>0</v>
      </c>
    </row>
    <row r="381" spans="1:15" s="11" customFormat="1" ht="54.75" customHeight="1" x14ac:dyDescent="0.25">
      <c r="A381" s="37" t="s">
        <v>731</v>
      </c>
      <c r="B381" s="69">
        <v>44544</v>
      </c>
      <c r="C381" s="35" t="s">
        <v>752</v>
      </c>
      <c r="D381" s="157" t="s">
        <v>245</v>
      </c>
      <c r="E381" s="157"/>
      <c r="F381" s="157"/>
      <c r="G381" s="157"/>
      <c r="H381" s="157"/>
      <c r="I381" s="157"/>
      <c r="J381" s="157"/>
      <c r="K381" s="158" t="s">
        <v>246</v>
      </c>
      <c r="L381" s="153"/>
      <c r="M381" s="60">
        <v>585.39</v>
      </c>
      <c r="N381" s="84"/>
      <c r="O381" s="46">
        <f t="shared" si="15"/>
        <v>0</v>
      </c>
    </row>
    <row r="382" spans="1:15" s="11" customFormat="1" ht="16.5" customHeight="1" x14ac:dyDescent="0.25">
      <c r="A382" s="162" t="s">
        <v>1155</v>
      </c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46">
        <f>SUM(O368:O381)</f>
        <v>0</v>
      </c>
    </row>
    <row r="383" spans="1:15" s="11" customFormat="1" ht="42.75" customHeight="1" thickBot="1" x14ac:dyDescent="0.3">
      <c r="A383" s="170" t="s">
        <v>1097</v>
      </c>
      <c r="B383" s="171"/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71">
        <f>O23+O26+O35+O49+O69+O79+O83+O88+O99+O108+O119+O126+O132+O138+O141+O148+O153+O161+O165+O173+O180+O188+O193+O212+O217+O223+O226+O230+O248+O256+O264+O270+O277+O282+O286+O291+O296+O302+O305+O311+O315+O320+O328+O332+O335+O341+O348+O356+O361+O366+O382</f>
        <v>0</v>
      </c>
    </row>
    <row r="384" spans="1:15" s="11" customFormat="1" ht="42.75" customHeight="1" thickBot="1" x14ac:dyDescent="0.3">
      <c r="A384" s="170" t="s">
        <v>1156</v>
      </c>
      <c r="B384" s="171"/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71">
        <f>O385-O383</f>
        <v>0</v>
      </c>
    </row>
    <row r="385" spans="1:15" s="11" customFormat="1" ht="42.75" customHeight="1" thickBot="1" x14ac:dyDescent="0.3">
      <c r="A385" s="170" t="s">
        <v>1157</v>
      </c>
      <c r="B385" s="171"/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71">
        <f>ROUND(O383*1.23,2)</f>
        <v>0</v>
      </c>
    </row>
    <row r="386" spans="1:15" s="11" customFormat="1" ht="3" customHeight="1" x14ac:dyDescent="0.2">
      <c r="A386" s="12"/>
      <c r="N386" s="44"/>
      <c r="O386" s="49"/>
    </row>
    <row r="387" spans="1:15" s="20" customFormat="1" ht="54.75" customHeight="1" x14ac:dyDescent="0.25">
      <c r="A387" s="172" t="s">
        <v>1114</v>
      </c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</row>
    <row r="388" spans="1:15" s="11" customFormat="1" x14ac:dyDescent="0.25">
      <c r="A388" s="6"/>
      <c r="B388" s="6"/>
      <c r="C388" s="6"/>
      <c r="D388" s="6"/>
      <c r="E388" s="6"/>
      <c r="F388" s="6"/>
      <c r="G388" s="6"/>
      <c r="H388"/>
      <c r="N388" s="44"/>
      <c r="O388" s="49"/>
    </row>
    <row r="389" spans="1:15" s="20" customFormat="1" ht="80.25" customHeight="1" x14ac:dyDescent="0.2">
      <c r="A389" s="21"/>
      <c r="B389" s="152" t="s">
        <v>1099</v>
      </c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</row>
    <row r="390" spans="1:15" s="20" customFormat="1" ht="42" customHeight="1" x14ac:dyDescent="0.25">
      <c r="A390" s="22"/>
      <c r="B390" s="151" t="s">
        <v>995</v>
      </c>
      <c r="C390" s="151"/>
      <c r="D390" s="151"/>
      <c r="E390" s="151"/>
      <c r="F390" s="151"/>
      <c r="G390" s="22"/>
      <c r="N390" s="88"/>
      <c r="O390" s="50"/>
    </row>
    <row r="391" spans="1:15" s="11" customFormat="1" ht="58.5" customHeight="1" x14ac:dyDescent="0.25">
      <c r="N391" s="44"/>
      <c r="O391" s="44"/>
    </row>
    <row r="392" spans="1:15" s="11" customFormat="1" ht="45" customHeight="1" x14ac:dyDescent="0.25">
      <c r="N392" s="44"/>
      <c r="O392" s="44"/>
    </row>
    <row r="393" spans="1:15" s="11" customFormat="1" x14ac:dyDescent="0.25">
      <c r="N393" s="44"/>
      <c r="O393" s="44"/>
    </row>
    <row r="394" spans="1:15" s="11" customFormat="1" x14ac:dyDescent="0.25">
      <c r="N394" s="44"/>
      <c r="O394" s="44"/>
    </row>
    <row r="395" spans="1:15" s="11" customFormat="1" x14ac:dyDescent="0.25">
      <c r="N395" s="44"/>
      <c r="O395" s="44"/>
    </row>
    <row r="396" spans="1:15" s="11" customFormat="1" x14ac:dyDescent="0.25">
      <c r="N396" s="44"/>
      <c r="O396" s="44"/>
    </row>
    <row r="397" spans="1:15" s="11" customFormat="1" x14ac:dyDescent="0.25">
      <c r="N397" s="44"/>
      <c r="O397" s="44"/>
    </row>
    <row r="398" spans="1:15" s="11" customFormat="1" x14ac:dyDescent="0.25">
      <c r="N398" s="44"/>
      <c r="O398" s="44"/>
    </row>
    <row r="399" spans="1:15" s="11" customFormat="1" x14ac:dyDescent="0.25">
      <c r="N399" s="44"/>
      <c r="O399" s="44"/>
    </row>
    <row r="400" spans="1:15" s="11" customFormat="1" x14ac:dyDescent="0.25">
      <c r="N400" s="44"/>
      <c r="O400" s="44"/>
    </row>
    <row r="401" spans="14:15" s="11" customFormat="1" x14ac:dyDescent="0.25">
      <c r="N401" s="44"/>
      <c r="O401" s="44"/>
    </row>
    <row r="402" spans="14:15" s="11" customFormat="1" x14ac:dyDescent="0.25">
      <c r="N402" s="44"/>
      <c r="O402" s="44"/>
    </row>
    <row r="403" spans="14:15" s="11" customFormat="1" x14ac:dyDescent="0.25">
      <c r="N403" s="44"/>
      <c r="O403" s="44"/>
    </row>
    <row r="404" spans="14:15" s="11" customFormat="1" x14ac:dyDescent="0.25">
      <c r="N404" s="44"/>
      <c r="O404" s="44"/>
    </row>
    <row r="405" spans="14:15" s="11" customFormat="1" x14ac:dyDescent="0.25">
      <c r="N405" s="44"/>
      <c r="O405" s="44"/>
    </row>
    <row r="406" spans="14:15" s="11" customFormat="1" x14ac:dyDescent="0.25">
      <c r="N406" s="44"/>
      <c r="O406" s="44"/>
    </row>
    <row r="407" spans="14:15" s="11" customFormat="1" x14ac:dyDescent="0.25">
      <c r="N407" s="44"/>
      <c r="O407" s="44"/>
    </row>
    <row r="408" spans="14:15" s="11" customFormat="1" x14ac:dyDescent="0.25">
      <c r="N408" s="44"/>
      <c r="O408" s="44"/>
    </row>
    <row r="409" spans="14:15" s="11" customFormat="1" x14ac:dyDescent="0.25">
      <c r="N409" s="44"/>
      <c r="O409" s="44"/>
    </row>
    <row r="410" spans="14:15" s="11" customFormat="1" x14ac:dyDescent="0.25">
      <c r="N410" s="44"/>
      <c r="O410" s="44"/>
    </row>
    <row r="411" spans="14:15" s="11" customFormat="1" x14ac:dyDescent="0.25">
      <c r="N411" s="44"/>
      <c r="O411" s="44"/>
    </row>
    <row r="412" spans="14:15" s="11" customFormat="1" x14ac:dyDescent="0.25">
      <c r="N412" s="44"/>
      <c r="O412" s="44"/>
    </row>
    <row r="413" spans="14:15" s="11" customFormat="1" x14ac:dyDescent="0.25">
      <c r="N413" s="44"/>
      <c r="O413" s="44"/>
    </row>
    <row r="414" spans="14:15" s="11" customFormat="1" x14ac:dyDescent="0.25">
      <c r="N414" s="44"/>
      <c r="O414" s="44"/>
    </row>
    <row r="415" spans="14:15" s="11" customFormat="1" x14ac:dyDescent="0.25">
      <c r="N415" s="44"/>
      <c r="O415" s="44"/>
    </row>
    <row r="416" spans="14:15" s="11" customFormat="1" x14ac:dyDescent="0.25">
      <c r="N416" s="44"/>
      <c r="O416" s="44"/>
    </row>
    <row r="417" spans="14:15" s="11" customFormat="1" x14ac:dyDescent="0.25">
      <c r="N417" s="44"/>
      <c r="O417" s="44"/>
    </row>
    <row r="418" spans="14:15" s="11" customFormat="1" x14ac:dyDescent="0.25">
      <c r="N418" s="44"/>
      <c r="O418" s="44"/>
    </row>
    <row r="419" spans="14:15" s="11" customFormat="1" x14ac:dyDescent="0.25">
      <c r="N419" s="44"/>
      <c r="O419" s="44"/>
    </row>
    <row r="420" spans="14:15" s="11" customFormat="1" x14ac:dyDescent="0.25">
      <c r="N420" s="44"/>
      <c r="O420" s="44"/>
    </row>
    <row r="421" spans="14:15" s="11" customFormat="1" x14ac:dyDescent="0.25">
      <c r="N421" s="44"/>
      <c r="O421" s="44"/>
    </row>
    <row r="422" spans="14:15" s="11" customFormat="1" x14ac:dyDescent="0.25">
      <c r="N422" s="44"/>
      <c r="O422" s="44"/>
    </row>
    <row r="423" spans="14:15" s="11" customFormat="1" x14ac:dyDescent="0.25">
      <c r="N423" s="44"/>
      <c r="O423" s="44"/>
    </row>
    <row r="424" spans="14:15" s="11" customFormat="1" x14ac:dyDescent="0.25">
      <c r="N424" s="44"/>
      <c r="O424" s="44"/>
    </row>
    <row r="425" spans="14:15" s="11" customFormat="1" x14ac:dyDescent="0.25">
      <c r="N425" s="44"/>
      <c r="O425" s="44"/>
    </row>
    <row r="426" spans="14:15" s="11" customFormat="1" x14ac:dyDescent="0.25">
      <c r="N426" s="44"/>
      <c r="O426" s="44"/>
    </row>
    <row r="427" spans="14:15" s="11" customFormat="1" x14ac:dyDescent="0.25">
      <c r="N427" s="44"/>
      <c r="O427" s="44"/>
    </row>
    <row r="428" spans="14:15" s="11" customFormat="1" x14ac:dyDescent="0.25">
      <c r="N428" s="44"/>
      <c r="O428" s="44"/>
    </row>
    <row r="429" spans="14:15" s="11" customFormat="1" x14ac:dyDescent="0.25">
      <c r="N429" s="44"/>
      <c r="O429" s="44"/>
    </row>
    <row r="430" spans="14:15" s="11" customFormat="1" x14ac:dyDescent="0.25">
      <c r="N430" s="44"/>
      <c r="O430" s="44"/>
    </row>
    <row r="431" spans="14:15" s="11" customFormat="1" x14ac:dyDescent="0.25">
      <c r="N431" s="44"/>
      <c r="O431" s="44"/>
    </row>
    <row r="432" spans="14:15" s="11" customFormat="1" x14ac:dyDescent="0.25">
      <c r="N432" s="44"/>
      <c r="O432" s="44"/>
    </row>
    <row r="433" spans="14:15" s="11" customFormat="1" x14ac:dyDescent="0.25">
      <c r="N433" s="44"/>
      <c r="O433" s="44"/>
    </row>
    <row r="434" spans="14:15" s="11" customFormat="1" x14ac:dyDescent="0.25">
      <c r="N434" s="44"/>
      <c r="O434" s="44"/>
    </row>
    <row r="435" spans="14:15" s="11" customFormat="1" x14ac:dyDescent="0.25">
      <c r="N435" s="44"/>
      <c r="O435" s="44"/>
    </row>
    <row r="436" spans="14:15" s="11" customFormat="1" x14ac:dyDescent="0.25">
      <c r="N436" s="44"/>
      <c r="O436" s="44"/>
    </row>
    <row r="437" spans="14:15" s="11" customFormat="1" x14ac:dyDescent="0.25">
      <c r="N437" s="44"/>
      <c r="O437" s="44"/>
    </row>
    <row r="438" spans="14:15" s="11" customFormat="1" x14ac:dyDescent="0.25">
      <c r="N438" s="44"/>
      <c r="O438" s="44"/>
    </row>
    <row r="439" spans="14:15" s="11" customFormat="1" x14ac:dyDescent="0.25">
      <c r="N439" s="44"/>
      <c r="O439" s="44"/>
    </row>
    <row r="440" spans="14:15" s="11" customFormat="1" x14ac:dyDescent="0.25">
      <c r="N440" s="44"/>
      <c r="O440" s="44"/>
    </row>
    <row r="441" spans="14:15" s="11" customFormat="1" x14ac:dyDescent="0.25">
      <c r="N441" s="44"/>
      <c r="O441" s="44"/>
    </row>
    <row r="442" spans="14:15" s="11" customFormat="1" x14ac:dyDescent="0.25">
      <c r="N442" s="44"/>
      <c r="O442" s="44"/>
    </row>
    <row r="443" spans="14:15" s="11" customFormat="1" x14ac:dyDescent="0.25">
      <c r="N443" s="44"/>
      <c r="O443" s="44"/>
    </row>
    <row r="444" spans="14:15" s="11" customFormat="1" x14ac:dyDescent="0.25">
      <c r="N444" s="44"/>
      <c r="O444" s="44"/>
    </row>
    <row r="445" spans="14:15" s="11" customFormat="1" x14ac:dyDescent="0.25">
      <c r="N445" s="44"/>
      <c r="O445" s="44"/>
    </row>
    <row r="446" spans="14:15" s="11" customFormat="1" x14ac:dyDescent="0.25">
      <c r="N446" s="44"/>
      <c r="O446" s="44"/>
    </row>
    <row r="447" spans="14:15" s="11" customFormat="1" x14ac:dyDescent="0.25">
      <c r="N447" s="44"/>
      <c r="O447" s="44"/>
    </row>
    <row r="448" spans="14:15" s="11" customFormat="1" x14ac:dyDescent="0.25">
      <c r="N448" s="44"/>
      <c r="O448" s="44"/>
    </row>
    <row r="449" spans="14:15" s="11" customFormat="1" x14ac:dyDescent="0.25">
      <c r="N449" s="44"/>
      <c r="O449" s="44"/>
    </row>
    <row r="450" spans="14:15" s="11" customFormat="1" x14ac:dyDescent="0.25">
      <c r="N450" s="44"/>
      <c r="O450" s="44"/>
    </row>
    <row r="451" spans="14:15" s="11" customFormat="1" x14ac:dyDescent="0.25">
      <c r="N451" s="44"/>
      <c r="O451" s="44"/>
    </row>
    <row r="452" spans="14:15" s="11" customFormat="1" x14ac:dyDescent="0.25">
      <c r="N452" s="44"/>
      <c r="O452" s="44"/>
    </row>
    <row r="453" spans="14:15" s="11" customFormat="1" x14ac:dyDescent="0.25">
      <c r="N453" s="44"/>
      <c r="O453" s="44"/>
    </row>
    <row r="454" spans="14:15" s="11" customFormat="1" x14ac:dyDescent="0.25">
      <c r="N454" s="44"/>
      <c r="O454" s="44"/>
    </row>
    <row r="455" spans="14:15" s="11" customFormat="1" x14ac:dyDescent="0.25">
      <c r="N455" s="44"/>
      <c r="O455" s="44"/>
    </row>
    <row r="456" spans="14:15" s="11" customFormat="1" x14ac:dyDescent="0.25">
      <c r="N456" s="44"/>
      <c r="O456" s="44"/>
    </row>
    <row r="457" spans="14:15" s="11" customFormat="1" x14ac:dyDescent="0.25">
      <c r="N457" s="44"/>
      <c r="O457" s="44"/>
    </row>
    <row r="458" spans="14:15" s="11" customFormat="1" x14ac:dyDescent="0.25">
      <c r="N458" s="44"/>
      <c r="O458" s="44"/>
    </row>
    <row r="459" spans="14:15" s="11" customFormat="1" x14ac:dyDescent="0.25">
      <c r="N459" s="44"/>
      <c r="O459" s="44"/>
    </row>
    <row r="460" spans="14:15" s="11" customFormat="1" x14ac:dyDescent="0.25">
      <c r="N460" s="44"/>
      <c r="O460" s="44"/>
    </row>
    <row r="461" spans="14:15" s="11" customFormat="1" x14ac:dyDescent="0.25">
      <c r="N461" s="44"/>
      <c r="O461" s="44"/>
    </row>
    <row r="462" spans="14:15" s="11" customFormat="1" x14ac:dyDescent="0.25">
      <c r="N462" s="44"/>
      <c r="O462" s="44"/>
    </row>
    <row r="463" spans="14:15" s="11" customFormat="1" x14ac:dyDescent="0.25">
      <c r="N463" s="44"/>
      <c r="O463" s="44"/>
    </row>
    <row r="464" spans="14:15" s="11" customFormat="1" x14ac:dyDescent="0.25">
      <c r="N464" s="44"/>
      <c r="O464" s="44"/>
    </row>
    <row r="465" spans="14:15" s="11" customFormat="1" x14ac:dyDescent="0.25">
      <c r="N465" s="44"/>
      <c r="O465" s="44"/>
    </row>
    <row r="466" spans="14:15" s="11" customFormat="1" x14ac:dyDescent="0.25">
      <c r="N466" s="44"/>
      <c r="O466" s="44"/>
    </row>
    <row r="467" spans="14:15" s="11" customFormat="1" x14ac:dyDescent="0.25">
      <c r="N467" s="44"/>
      <c r="O467" s="44"/>
    </row>
    <row r="468" spans="14:15" s="11" customFormat="1" x14ac:dyDescent="0.25">
      <c r="N468" s="44"/>
      <c r="O468" s="44"/>
    </row>
    <row r="469" spans="14:15" s="11" customFormat="1" x14ac:dyDescent="0.25">
      <c r="N469" s="44"/>
      <c r="O469" s="44"/>
    </row>
    <row r="470" spans="14:15" s="11" customFormat="1" x14ac:dyDescent="0.25">
      <c r="N470" s="44"/>
      <c r="O470" s="44"/>
    </row>
    <row r="471" spans="14:15" s="11" customFormat="1" x14ac:dyDescent="0.25">
      <c r="N471" s="44"/>
      <c r="O471" s="44"/>
    </row>
    <row r="472" spans="14:15" s="11" customFormat="1" x14ac:dyDescent="0.25">
      <c r="N472" s="44"/>
      <c r="O472" s="44"/>
    </row>
    <row r="473" spans="14:15" s="11" customFormat="1" x14ac:dyDescent="0.25">
      <c r="N473" s="44"/>
      <c r="O473" s="44"/>
    </row>
    <row r="474" spans="14:15" s="11" customFormat="1" x14ac:dyDescent="0.25">
      <c r="N474" s="44"/>
      <c r="O474" s="44"/>
    </row>
    <row r="475" spans="14:15" s="11" customFormat="1" x14ac:dyDescent="0.25">
      <c r="N475" s="44"/>
      <c r="O475" s="44"/>
    </row>
    <row r="476" spans="14:15" s="11" customFormat="1" x14ac:dyDescent="0.25">
      <c r="N476" s="44"/>
      <c r="O476" s="44"/>
    </row>
    <row r="477" spans="14:15" s="11" customFormat="1" x14ac:dyDescent="0.25">
      <c r="N477" s="44"/>
      <c r="O477" s="44"/>
    </row>
    <row r="478" spans="14:15" s="11" customFormat="1" x14ac:dyDescent="0.25">
      <c r="N478" s="44"/>
      <c r="O478" s="44"/>
    </row>
    <row r="479" spans="14:15" s="11" customFormat="1" x14ac:dyDescent="0.25">
      <c r="N479" s="44"/>
      <c r="O479" s="44"/>
    </row>
    <row r="480" spans="14:15" s="11" customFormat="1" x14ac:dyDescent="0.25">
      <c r="N480" s="44"/>
      <c r="O480" s="44"/>
    </row>
    <row r="481" spans="14:15" s="11" customFormat="1" x14ac:dyDescent="0.25">
      <c r="N481" s="44"/>
      <c r="O481" s="44"/>
    </row>
    <row r="482" spans="14:15" s="11" customFormat="1" x14ac:dyDescent="0.25">
      <c r="N482" s="44"/>
      <c r="O482" s="44"/>
    </row>
    <row r="483" spans="14:15" s="11" customFormat="1" x14ac:dyDescent="0.25">
      <c r="N483" s="44"/>
      <c r="O483" s="44"/>
    </row>
    <row r="484" spans="14:15" s="11" customFormat="1" x14ac:dyDescent="0.25">
      <c r="N484" s="44"/>
      <c r="O484" s="44"/>
    </row>
    <row r="485" spans="14:15" s="11" customFormat="1" x14ac:dyDescent="0.25">
      <c r="N485" s="44"/>
      <c r="O485" s="44"/>
    </row>
    <row r="486" spans="14:15" s="11" customFormat="1" x14ac:dyDescent="0.25">
      <c r="N486" s="44"/>
      <c r="O486" s="44"/>
    </row>
    <row r="487" spans="14:15" s="11" customFormat="1" x14ac:dyDescent="0.25">
      <c r="N487" s="44"/>
      <c r="O487" s="44"/>
    </row>
    <row r="488" spans="14:15" s="11" customFormat="1" x14ac:dyDescent="0.25">
      <c r="N488" s="44"/>
      <c r="O488" s="44"/>
    </row>
    <row r="489" spans="14:15" s="11" customFormat="1" x14ac:dyDescent="0.25">
      <c r="N489" s="44"/>
      <c r="O489" s="44"/>
    </row>
    <row r="490" spans="14:15" s="11" customFormat="1" x14ac:dyDescent="0.25">
      <c r="N490" s="44"/>
      <c r="O490" s="44"/>
    </row>
    <row r="491" spans="14:15" s="11" customFormat="1" x14ac:dyDescent="0.25">
      <c r="N491" s="44"/>
      <c r="O491" s="44"/>
    </row>
    <row r="492" spans="14:15" s="11" customFormat="1" x14ac:dyDescent="0.25">
      <c r="N492" s="44"/>
      <c r="O492" s="44"/>
    </row>
    <row r="493" spans="14:15" s="11" customFormat="1" x14ac:dyDescent="0.25">
      <c r="N493" s="44"/>
      <c r="O493" s="44"/>
    </row>
    <row r="494" spans="14:15" s="11" customFormat="1" x14ac:dyDescent="0.25">
      <c r="N494" s="44"/>
      <c r="O494" s="44"/>
    </row>
    <row r="495" spans="14:15" s="11" customFormat="1" x14ac:dyDescent="0.25">
      <c r="N495" s="44"/>
      <c r="O495" s="44"/>
    </row>
    <row r="496" spans="14:15" s="11" customFormat="1" x14ac:dyDescent="0.25">
      <c r="N496" s="44"/>
      <c r="O496" s="44"/>
    </row>
    <row r="497" spans="14:15" s="11" customFormat="1" x14ac:dyDescent="0.25">
      <c r="N497" s="44"/>
      <c r="O497" s="44"/>
    </row>
    <row r="498" spans="14:15" s="11" customFormat="1" x14ac:dyDescent="0.25">
      <c r="N498" s="44"/>
      <c r="O498" s="44"/>
    </row>
    <row r="499" spans="14:15" s="11" customFormat="1" x14ac:dyDescent="0.25">
      <c r="N499" s="44"/>
      <c r="O499" s="44"/>
    </row>
    <row r="500" spans="14:15" s="11" customFormat="1" x14ac:dyDescent="0.25">
      <c r="N500" s="44"/>
      <c r="O500" s="44"/>
    </row>
    <row r="501" spans="14:15" s="11" customFormat="1" x14ac:dyDescent="0.25">
      <c r="N501" s="44"/>
      <c r="O501" s="44"/>
    </row>
    <row r="502" spans="14:15" s="11" customFormat="1" x14ac:dyDescent="0.25">
      <c r="N502" s="44"/>
      <c r="O502" s="44"/>
    </row>
    <row r="503" spans="14:15" s="11" customFormat="1" x14ac:dyDescent="0.25">
      <c r="N503" s="44"/>
      <c r="O503" s="44"/>
    </row>
    <row r="504" spans="14:15" s="11" customFormat="1" x14ac:dyDescent="0.25">
      <c r="N504" s="44"/>
      <c r="O504" s="44"/>
    </row>
    <row r="505" spans="14:15" s="11" customFormat="1" x14ac:dyDescent="0.25">
      <c r="N505" s="44"/>
      <c r="O505" s="44"/>
    </row>
    <row r="506" spans="14:15" s="11" customFormat="1" x14ac:dyDescent="0.25">
      <c r="N506" s="44"/>
      <c r="O506" s="44"/>
    </row>
    <row r="507" spans="14:15" s="11" customFormat="1" x14ac:dyDescent="0.25">
      <c r="N507" s="44"/>
      <c r="O507" s="44"/>
    </row>
    <row r="508" spans="14:15" s="11" customFormat="1" x14ac:dyDescent="0.25">
      <c r="N508" s="44"/>
      <c r="O508" s="44"/>
    </row>
    <row r="509" spans="14:15" s="11" customFormat="1" x14ac:dyDescent="0.25">
      <c r="N509" s="44"/>
      <c r="O509" s="44"/>
    </row>
    <row r="510" spans="14:15" s="11" customFormat="1" x14ac:dyDescent="0.25">
      <c r="N510" s="44"/>
      <c r="O510" s="44"/>
    </row>
    <row r="511" spans="14:15" s="11" customFormat="1" x14ac:dyDescent="0.25">
      <c r="N511" s="44"/>
      <c r="O511" s="44"/>
    </row>
    <row r="512" spans="14:15" s="11" customFormat="1" x14ac:dyDescent="0.25">
      <c r="N512" s="44"/>
      <c r="O512" s="44"/>
    </row>
    <row r="513" spans="14:15" s="11" customFormat="1" x14ac:dyDescent="0.25">
      <c r="N513" s="44"/>
      <c r="O513" s="44"/>
    </row>
    <row r="514" spans="14:15" s="11" customFormat="1" x14ac:dyDescent="0.25">
      <c r="N514" s="44"/>
      <c r="O514" s="44"/>
    </row>
    <row r="515" spans="14:15" s="11" customFormat="1" x14ac:dyDescent="0.25">
      <c r="N515" s="44"/>
      <c r="O515" s="44"/>
    </row>
    <row r="516" spans="14:15" s="11" customFormat="1" x14ac:dyDescent="0.25">
      <c r="N516" s="44"/>
      <c r="O516" s="44"/>
    </row>
    <row r="517" spans="14:15" s="11" customFormat="1" x14ac:dyDescent="0.25">
      <c r="N517" s="44"/>
      <c r="O517" s="44"/>
    </row>
    <row r="518" spans="14:15" s="11" customFormat="1" x14ac:dyDescent="0.25">
      <c r="N518" s="44"/>
      <c r="O518" s="44"/>
    </row>
    <row r="519" spans="14:15" s="11" customFormat="1" x14ac:dyDescent="0.25">
      <c r="N519" s="44"/>
      <c r="O519" s="44"/>
    </row>
    <row r="520" spans="14:15" s="11" customFormat="1" x14ac:dyDescent="0.25">
      <c r="N520" s="44"/>
      <c r="O520" s="44"/>
    </row>
    <row r="521" spans="14:15" s="11" customFormat="1" x14ac:dyDescent="0.25">
      <c r="N521" s="44"/>
      <c r="O521" s="44"/>
    </row>
    <row r="522" spans="14:15" s="11" customFormat="1" x14ac:dyDescent="0.25">
      <c r="N522" s="44"/>
      <c r="O522" s="44"/>
    </row>
    <row r="523" spans="14:15" s="11" customFormat="1" x14ac:dyDescent="0.25">
      <c r="N523" s="44"/>
      <c r="O523" s="44"/>
    </row>
    <row r="524" spans="14:15" s="11" customFormat="1" x14ac:dyDescent="0.25">
      <c r="N524" s="44"/>
      <c r="O524" s="44"/>
    </row>
    <row r="525" spans="14:15" s="11" customFormat="1" x14ac:dyDescent="0.25">
      <c r="N525" s="44"/>
      <c r="O525" s="44"/>
    </row>
    <row r="526" spans="14:15" s="11" customFormat="1" x14ac:dyDescent="0.25">
      <c r="N526" s="44"/>
      <c r="O526" s="44"/>
    </row>
    <row r="527" spans="14:15" s="11" customFormat="1" x14ac:dyDescent="0.25">
      <c r="N527" s="44"/>
      <c r="O527" s="44"/>
    </row>
    <row r="528" spans="14:15" s="11" customFormat="1" x14ac:dyDescent="0.25">
      <c r="N528" s="44"/>
      <c r="O528" s="44"/>
    </row>
    <row r="529" spans="14:15" s="11" customFormat="1" x14ac:dyDescent="0.25">
      <c r="N529" s="44"/>
      <c r="O529" s="44"/>
    </row>
    <row r="530" spans="14:15" s="11" customFormat="1" x14ac:dyDescent="0.25">
      <c r="N530" s="44"/>
      <c r="O530" s="44"/>
    </row>
    <row r="531" spans="14:15" s="11" customFormat="1" x14ac:dyDescent="0.25">
      <c r="N531" s="44"/>
      <c r="O531" s="44"/>
    </row>
    <row r="532" spans="14:15" s="11" customFormat="1" x14ac:dyDescent="0.25">
      <c r="N532" s="44"/>
      <c r="O532" s="44"/>
    </row>
    <row r="533" spans="14:15" s="11" customFormat="1" x14ac:dyDescent="0.25">
      <c r="N533" s="44"/>
      <c r="O533" s="44"/>
    </row>
    <row r="534" spans="14:15" s="11" customFormat="1" x14ac:dyDescent="0.25">
      <c r="N534" s="44"/>
      <c r="O534" s="44"/>
    </row>
    <row r="535" spans="14:15" s="11" customFormat="1" x14ac:dyDescent="0.25">
      <c r="N535" s="44"/>
      <c r="O535" s="44"/>
    </row>
    <row r="536" spans="14:15" s="11" customFormat="1" x14ac:dyDescent="0.25">
      <c r="N536" s="44"/>
      <c r="O536" s="44"/>
    </row>
    <row r="537" spans="14:15" s="11" customFormat="1" x14ac:dyDescent="0.25">
      <c r="N537" s="44"/>
      <c r="O537" s="44"/>
    </row>
    <row r="538" spans="14:15" s="11" customFormat="1" x14ac:dyDescent="0.25">
      <c r="N538" s="44"/>
      <c r="O538" s="44"/>
    </row>
    <row r="539" spans="14:15" s="11" customFormat="1" x14ac:dyDescent="0.25">
      <c r="N539" s="44"/>
      <c r="O539" s="44"/>
    </row>
    <row r="540" spans="14:15" s="11" customFormat="1" x14ac:dyDescent="0.25">
      <c r="N540" s="44"/>
      <c r="O540" s="44"/>
    </row>
    <row r="541" spans="14:15" s="11" customFormat="1" x14ac:dyDescent="0.25">
      <c r="N541" s="44"/>
      <c r="O541" s="44"/>
    </row>
    <row r="542" spans="14:15" s="11" customFormat="1" x14ac:dyDescent="0.25">
      <c r="N542" s="44"/>
      <c r="O542" s="44"/>
    </row>
    <row r="543" spans="14:15" s="11" customFormat="1" x14ac:dyDescent="0.25">
      <c r="N543" s="44"/>
      <c r="O543" s="44"/>
    </row>
    <row r="544" spans="14:15" s="11" customFormat="1" x14ac:dyDescent="0.25">
      <c r="N544" s="44"/>
      <c r="O544" s="44"/>
    </row>
    <row r="545" spans="1:16" s="11" customFormat="1" x14ac:dyDescent="0.25">
      <c r="N545" s="44"/>
      <c r="O545" s="44"/>
    </row>
    <row r="546" spans="1:16" s="11" customFormat="1" x14ac:dyDescent="0.25">
      <c r="N546" s="44"/>
      <c r="O546" s="44"/>
    </row>
    <row r="547" spans="1:16" s="11" customFormat="1" x14ac:dyDescent="0.25">
      <c r="N547" s="44"/>
      <c r="O547" s="44"/>
    </row>
    <row r="548" spans="1:16" x14ac:dyDescent="0.25">
      <c r="A548"/>
      <c r="O548" s="51"/>
      <c r="P548"/>
    </row>
    <row r="549" spans="1:16" x14ac:dyDescent="0.25">
      <c r="A549"/>
      <c r="O549" s="51"/>
      <c r="P549"/>
    </row>
    <row r="550" spans="1:16" x14ac:dyDescent="0.25">
      <c r="A550"/>
      <c r="O550" s="51"/>
      <c r="P550"/>
    </row>
    <row r="551" spans="1:16" x14ac:dyDescent="0.25">
      <c r="A551"/>
      <c r="O551" s="51"/>
      <c r="P551"/>
    </row>
    <row r="552" spans="1:16" x14ac:dyDescent="0.25">
      <c r="A552"/>
      <c r="O552" s="51"/>
      <c r="P552"/>
    </row>
    <row r="553" spans="1:16" x14ac:dyDescent="0.25">
      <c r="A553"/>
      <c r="O553" s="51"/>
      <c r="P553"/>
    </row>
    <row r="554" spans="1:16" x14ac:dyDescent="0.25">
      <c r="A554"/>
      <c r="O554" s="51"/>
      <c r="P554"/>
    </row>
    <row r="555" spans="1:16" x14ac:dyDescent="0.25">
      <c r="A555"/>
      <c r="O555" s="51"/>
      <c r="P555"/>
    </row>
    <row r="556" spans="1:16" x14ac:dyDescent="0.25">
      <c r="A556"/>
      <c r="O556" s="51"/>
      <c r="P556"/>
    </row>
    <row r="557" spans="1:16" x14ac:dyDescent="0.25">
      <c r="A557"/>
      <c r="O557" s="51"/>
      <c r="P557"/>
    </row>
    <row r="558" spans="1:16" x14ac:dyDescent="0.25">
      <c r="A558"/>
      <c r="O558" s="51"/>
      <c r="P558"/>
    </row>
    <row r="559" spans="1:16" x14ac:dyDescent="0.25">
      <c r="A559"/>
      <c r="O559" s="51"/>
      <c r="P559"/>
    </row>
    <row r="560" spans="1:16" x14ac:dyDescent="0.25">
      <c r="A560"/>
      <c r="O560" s="51"/>
      <c r="P560"/>
    </row>
    <row r="561" spans="1:16" x14ac:dyDescent="0.25">
      <c r="A561"/>
      <c r="O561" s="51"/>
      <c r="P561"/>
    </row>
    <row r="562" spans="1:16" x14ac:dyDescent="0.25">
      <c r="A562"/>
      <c r="O562" s="51"/>
      <c r="P562"/>
    </row>
    <row r="563" spans="1:16" x14ac:dyDescent="0.25">
      <c r="A563"/>
      <c r="O563" s="51"/>
      <c r="P563"/>
    </row>
    <row r="564" spans="1:16" x14ac:dyDescent="0.25">
      <c r="A564"/>
      <c r="O564" s="51"/>
      <c r="P564"/>
    </row>
    <row r="565" spans="1:16" x14ac:dyDescent="0.25">
      <c r="A565"/>
      <c r="O565" s="51"/>
      <c r="P565"/>
    </row>
    <row r="566" spans="1:16" x14ac:dyDescent="0.25">
      <c r="A566"/>
      <c r="O566" s="51"/>
      <c r="P566"/>
    </row>
    <row r="567" spans="1:16" x14ac:dyDescent="0.25">
      <c r="A567"/>
      <c r="O567" s="51"/>
      <c r="P567"/>
    </row>
    <row r="568" spans="1:16" x14ac:dyDescent="0.25">
      <c r="A568"/>
      <c r="O568" s="51"/>
      <c r="P568"/>
    </row>
    <row r="569" spans="1:16" x14ac:dyDescent="0.25">
      <c r="A569"/>
      <c r="O569" s="51"/>
      <c r="P569"/>
    </row>
    <row r="570" spans="1:16" x14ac:dyDescent="0.25">
      <c r="A570"/>
      <c r="O570" s="51"/>
      <c r="P570"/>
    </row>
    <row r="571" spans="1:16" x14ac:dyDescent="0.25">
      <c r="A571"/>
      <c r="O571" s="51"/>
      <c r="P571"/>
    </row>
    <row r="572" spans="1:16" x14ac:dyDescent="0.25">
      <c r="A572"/>
      <c r="O572" s="51"/>
      <c r="P572"/>
    </row>
    <row r="573" spans="1:16" x14ac:dyDescent="0.25">
      <c r="A573"/>
      <c r="O573" s="51"/>
      <c r="P573"/>
    </row>
    <row r="574" spans="1:16" x14ac:dyDescent="0.25">
      <c r="A574"/>
      <c r="O574" s="51"/>
      <c r="P574"/>
    </row>
    <row r="575" spans="1:16" x14ac:dyDescent="0.25">
      <c r="A575"/>
      <c r="O575" s="51"/>
      <c r="P575"/>
    </row>
    <row r="576" spans="1:16" x14ac:dyDescent="0.25">
      <c r="A576"/>
      <c r="O576" s="51"/>
      <c r="P576"/>
    </row>
    <row r="577" spans="1:16" x14ac:dyDescent="0.25">
      <c r="A577"/>
      <c r="O577" s="51"/>
      <c r="P577"/>
    </row>
    <row r="578" spans="1:16" x14ac:dyDescent="0.25">
      <c r="A578"/>
      <c r="O578" s="51"/>
      <c r="P578"/>
    </row>
    <row r="579" spans="1:16" x14ac:dyDescent="0.25">
      <c r="A579"/>
      <c r="O579" s="51"/>
      <c r="P579"/>
    </row>
    <row r="580" spans="1:16" x14ac:dyDescent="0.25">
      <c r="A580"/>
      <c r="O580" s="51"/>
      <c r="P580"/>
    </row>
    <row r="581" spans="1:16" x14ac:dyDescent="0.25">
      <c r="A581"/>
      <c r="O581" s="51"/>
      <c r="P581"/>
    </row>
    <row r="582" spans="1:16" x14ac:dyDescent="0.25">
      <c r="A582"/>
      <c r="O582" s="51"/>
      <c r="P582"/>
    </row>
    <row r="583" spans="1:16" x14ac:dyDescent="0.25">
      <c r="A583"/>
      <c r="O583" s="51"/>
      <c r="P583"/>
    </row>
    <row r="584" spans="1:16" x14ac:dyDescent="0.25">
      <c r="A584"/>
      <c r="O584" s="51"/>
      <c r="P584"/>
    </row>
    <row r="585" spans="1:16" x14ac:dyDescent="0.25">
      <c r="A585"/>
      <c r="O585" s="51"/>
      <c r="P585"/>
    </row>
    <row r="586" spans="1:16" x14ac:dyDescent="0.25">
      <c r="A586"/>
      <c r="O586" s="51"/>
      <c r="P586"/>
    </row>
    <row r="587" spans="1:16" x14ac:dyDescent="0.25">
      <c r="A587"/>
      <c r="O587" s="51"/>
      <c r="P587"/>
    </row>
    <row r="588" spans="1:16" x14ac:dyDescent="0.25">
      <c r="A588"/>
      <c r="O588" s="51"/>
      <c r="P588"/>
    </row>
    <row r="589" spans="1:16" x14ac:dyDescent="0.25">
      <c r="A589"/>
      <c r="O589" s="51"/>
      <c r="P589"/>
    </row>
    <row r="590" spans="1:16" x14ac:dyDescent="0.25">
      <c r="A590"/>
      <c r="O590" s="51"/>
      <c r="P590"/>
    </row>
    <row r="591" spans="1:16" x14ac:dyDescent="0.25">
      <c r="A591"/>
      <c r="O591" s="51"/>
      <c r="P591"/>
    </row>
    <row r="592" spans="1:16" x14ac:dyDescent="0.25">
      <c r="A592"/>
      <c r="O592" s="51"/>
      <c r="P592"/>
    </row>
    <row r="593" spans="1:16" x14ac:dyDescent="0.25">
      <c r="A593"/>
      <c r="O593" s="51"/>
      <c r="P593"/>
    </row>
    <row r="594" spans="1:16" x14ac:dyDescent="0.25">
      <c r="A594"/>
      <c r="O594" s="51"/>
      <c r="P594"/>
    </row>
    <row r="595" spans="1:16" x14ac:dyDescent="0.25">
      <c r="A595"/>
      <c r="O595" s="51"/>
      <c r="P595"/>
    </row>
    <row r="596" spans="1:16" x14ac:dyDescent="0.25">
      <c r="A596"/>
      <c r="O596" s="51"/>
      <c r="P596"/>
    </row>
    <row r="597" spans="1:16" x14ac:dyDescent="0.25">
      <c r="A597"/>
      <c r="O597" s="51"/>
      <c r="P597"/>
    </row>
    <row r="598" spans="1:16" x14ac:dyDescent="0.25">
      <c r="A598"/>
      <c r="O598" s="51"/>
      <c r="P598"/>
    </row>
    <row r="599" spans="1:16" x14ac:dyDescent="0.25">
      <c r="A599"/>
      <c r="O599" s="51"/>
      <c r="P599"/>
    </row>
    <row r="600" spans="1:16" x14ac:dyDescent="0.25">
      <c r="A600"/>
      <c r="O600" s="51"/>
      <c r="P600"/>
    </row>
    <row r="601" spans="1:16" x14ac:dyDescent="0.25">
      <c r="A601"/>
      <c r="O601" s="51"/>
      <c r="P601"/>
    </row>
    <row r="602" spans="1:16" x14ac:dyDescent="0.25">
      <c r="A602"/>
      <c r="O602" s="51"/>
      <c r="P602"/>
    </row>
    <row r="603" spans="1:16" x14ac:dyDescent="0.25">
      <c r="A603"/>
      <c r="O603" s="51"/>
      <c r="P603"/>
    </row>
    <row r="604" spans="1:16" x14ac:dyDescent="0.25">
      <c r="A604"/>
      <c r="O604" s="51"/>
      <c r="P604"/>
    </row>
    <row r="605" spans="1:16" x14ac:dyDescent="0.25">
      <c r="A605"/>
      <c r="O605" s="51"/>
      <c r="P605"/>
    </row>
    <row r="606" spans="1:16" x14ac:dyDescent="0.25">
      <c r="A606"/>
      <c r="O606" s="51"/>
      <c r="P606"/>
    </row>
    <row r="607" spans="1:16" x14ac:dyDescent="0.25">
      <c r="A607"/>
      <c r="O607" s="51"/>
      <c r="P607"/>
    </row>
    <row r="608" spans="1:16" x14ac:dyDescent="0.25">
      <c r="A608"/>
      <c r="O608" s="51"/>
      <c r="P608"/>
    </row>
    <row r="609" spans="1:16" x14ac:dyDescent="0.25">
      <c r="A609"/>
      <c r="O609" s="51"/>
      <c r="P609"/>
    </row>
    <row r="610" spans="1:16" x14ac:dyDescent="0.25">
      <c r="A610"/>
      <c r="O610" s="51"/>
      <c r="P610"/>
    </row>
    <row r="611" spans="1:16" x14ac:dyDescent="0.25">
      <c r="A611"/>
      <c r="O611" s="51"/>
      <c r="P611"/>
    </row>
    <row r="612" spans="1:16" x14ac:dyDescent="0.25">
      <c r="A612"/>
      <c r="O612" s="51"/>
      <c r="P612"/>
    </row>
    <row r="613" spans="1:16" x14ac:dyDescent="0.25">
      <c r="A613"/>
      <c r="O613" s="51"/>
      <c r="P613"/>
    </row>
    <row r="614" spans="1:16" x14ac:dyDescent="0.25">
      <c r="A614"/>
      <c r="O614" s="51"/>
      <c r="P614"/>
    </row>
    <row r="615" spans="1:16" x14ac:dyDescent="0.25">
      <c r="A615"/>
      <c r="O615" s="51"/>
      <c r="P615"/>
    </row>
    <row r="616" spans="1:16" x14ac:dyDescent="0.25">
      <c r="A616"/>
      <c r="O616" s="51"/>
      <c r="P616"/>
    </row>
    <row r="617" spans="1:16" x14ac:dyDescent="0.25">
      <c r="A617"/>
      <c r="O617" s="51"/>
      <c r="P617"/>
    </row>
    <row r="618" spans="1:16" x14ac:dyDescent="0.25">
      <c r="A618"/>
      <c r="O618" s="51"/>
      <c r="P618"/>
    </row>
    <row r="619" spans="1:16" x14ac:dyDescent="0.25">
      <c r="A619"/>
      <c r="O619" s="51"/>
      <c r="P619"/>
    </row>
    <row r="620" spans="1:16" x14ac:dyDescent="0.25">
      <c r="A620"/>
      <c r="O620" s="51"/>
      <c r="P620"/>
    </row>
    <row r="621" spans="1:16" x14ac:dyDescent="0.25">
      <c r="A621"/>
      <c r="O621" s="51"/>
      <c r="P621"/>
    </row>
    <row r="622" spans="1:16" x14ac:dyDescent="0.25">
      <c r="A622"/>
      <c r="O622" s="51"/>
      <c r="P622"/>
    </row>
    <row r="623" spans="1:16" x14ac:dyDescent="0.25">
      <c r="A623"/>
      <c r="O623" s="51"/>
      <c r="P623"/>
    </row>
    <row r="624" spans="1:16" x14ac:dyDescent="0.25">
      <c r="A624"/>
      <c r="O624" s="51"/>
      <c r="P624"/>
    </row>
    <row r="625" spans="1:16" x14ac:dyDescent="0.25">
      <c r="A625"/>
      <c r="O625" s="51"/>
      <c r="P625"/>
    </row>
    <row r="626" spans="1:16" x14ac:dyDescent="0.25">
      <c r="A626"/>
      <c r="O626" s="51"/>
      <c r="P626"/>
    </row>
    <row r="627" spans="1:16" x14ac:dyDescent="0.25">
      <c r="A627"/>
      <c r="O627" s="51"/>
      <c r="P627"/>
    </row>
    <row r="628" spans="1:16" x14ac:dyDescent="0.25">
      <c r="A628"/>
      <c r="O628" s="51"/>
      <c r="P628"/>
    </row>
    <row r="629" spans="1:16" x14ac:dyDescent="0.25">
      <c r="A629"/>
      <c r="O629" s="51"/>
      <c r="P629"/>
    </row>
    <row r="630" spans="1:16" x14ac:dyDescent="0.25">
      <c r="A630"/>
      <c r="O630" s="51"/>
      <c r="P630"/>
    </row>
    <row r="631" spans="1:16" x14ac:dyDescent="0.25">
      <c r="A631"/>
      <c r="O631" s="51"/>
      <c r="P631"/>
    </row>
    <row r="632" spans="1:16" x14ac:dyDescent="0.25">
      <c r="A632"/>
      <c r="O632" s="51"/>
      <c r="P632"/>
    </row>
    <row r="633" spans="1:16" x14ac:dyDescent="0.25">
      <c r="A633"/>
      <c r="O633" s="51"/>
      <c r="P633"/>
    </row>
    <row r="634" spans="1:16" x14ac:dyDescent="0.25">
      <c r="A634"/>
      <c r="O634" s="51"/>
      <c r="P634"/>
    </row>
    <row r="635" spans="1:16" x14ac:dyDescent="0.25">
      <c r="A635"/>
      <c r="O635" s="51"/>
      <c r="P635"/>
    </row>
    <row r="636" spans="1:16" x14ac:dyDescent="0.25">
      <c r="A636"/>
      <c r="O636" s="51"/>
      <c r="P636"/>
    </row>
    <row r="637" spans="1:16" x14ac:dyDescent="0.25">
      <c r="A637"/>
      <c r="O637" s="51"/>
      <c r="P637"/>
    </row>
    <row r="638" spans="1:16" x14ac:dyDescent="0.25">
      <c r="A638"/>
      <c r="O638" s="51"/>
      <c r="P638"/>
    </row>
    <row r="639" spans="1:16" x14ac:dyDescent="0.25">
      <c r="A639"/>
      <c r="O639" s="51"/>
      <c r="P639"/>
    </row>
    <row r="640" spans="1:16" x14ac:dyDescent="0.25">
      <c r="A640"/>
      <c r="O640" s="51"/>
      <c r="P640"/>
    </row>
    <row r="641" spans="1:16" x14ac:dyDescent="0.25">
      <c r="A641"/>
      <c r="O641" s="51"/>
      <c r="P641"/>
    </row>
    <row r="642" spans="1:16" x14ac:dyDescent="0.25">
      <c r="A642"/>
      <c r="O642" s="51"/>
      <c r="P642"/>
    </row>
    <row r="643" spans="1:16" x14ac:dyDescent="0.25">
      <c r="A643"/>
      <c r="O643" s="51"/>
      <c r="P643"/>
    </row>
    <row r="644" spans="1:16" x14ac:dyDescent="0.25">
      <c r="A644"/>
      <c r="O644" s="51"/>
      <c r="P644"/>
    </row>
    <row r="645" spans="1:16" x14ac:dyDescent="0.25">
      <c r="A645"/>
      <c r="O645" s="51"/>
      <c r="P645"/>
    </row>
    <row r="646" spans="1:16" x14ac:dyDescent="0.25">
      <c r="A646"/>
      <c r="O646" s="51"/>
      <c r="P646"/>
    </row>
    <row r="647" spans="1:16" x14ac:dyDescent="0.25">
      <c r="A647"/>
      <c r="O647" s="51"/>
      <c r="P647"/>
    </row>
    <row r="648" spans="1:16" x14ac:dyDescent="0.25">
      <c r="A648"/>
      <c r="O648" s="51"/>
      <c r="P648"/>
    </row>
    <row r="649" spans="1:16" x14ac:dyDescent="0.25">
      <c r="A649"/>
      <c r="O649" s="51"/>
      <c r="P649"/>
    </row>
    <row r="650" spans="1:16" x14ac:dyDescent="0.25">
      <c r="A650"/>
      <c r="O650" s="51"/>
      <c r="P650"/>
    </row>
    <row r="651" spans="1:16" x14ac:dyDescent="0.25">
      <c r="A651"/>
      <c r="O651" s="51"/>
      <c r="P651"/>
    </row>
    <row r="652" spans="1:16" x14ac:dyDescent="0.25">
      <c r="A652"/>
      <c r="O652" s="51"/>
      <c r="P652"/>
    </row>
    <row r="653" spans="1:16" x14ac:dyDescent="0.25">
      <c r="A653"/>
      <c r="O653" s="51"/>
      <c r="P653"/>
    </row>
    <row r="654" spans="1:16" x14ac:dyDescent="0.25">
      <c r="A654"/>
      <c r="O654" s="51"/>
      <c r="P654"/>
    </row>
    <row r="655" spans="1:16" x14ac:dyDescent="0.25">
      <c r="A655"/>
      <c r="O655" s="51"/>
      <c r="P655"/>
    </row>
    <row r="656" spans="1:16" x14ac:dyDescent="0.25">
      <c r="A656"/>
      <c r="O656" s="51"/>
      <c r="P656"/>
    </row>
    <row r="657" spans="1:16" x14ac:dyDescent="0.25">
      <c r="A657"/>
      <c r="O657" s="51"/>
      <c r="P657"/>
    </row>
    <row r="658" spans="1:16" x14ac:dyDescent="0.25">
      <c r="A658"/>
      <c r="O658" s="51"/>
      <c r="P658"/>
    </row>
    <row r="659" spans="1:16" x14ac:dyDescent="0.25">
      <c r="A659"/>
      <c r="O659" s="51"/>
      <c r="P659"/>
    </row>
    <row r="660" spans="1:16" x14ac:dyDescent="0.25">
      <c r="A660"/>
      <c r="O660" s="51"/>
      <c r="P660"/>
    </row>
    <row r="661" spans="1:16" x14ac:dyDescent="0.25">
      <c r="A661"/>
      <c r="O661" s="51"/>
      <c r="P661"/>
    </row>
    <row r="662" spans="1:16" x14ac:dyDescent="0.25">
      <c r="A662"/>
      <c r="O662" s="51"/>
      <c r="P662"/>
    </row>
    <row r="663" spans="1:16" x14ac:dyDescent="0.25">
      <c r="A663"/>
      <c r="O663" s="51"/>
      <c r="P663"/>
    </row>
    <row r="664" spans="1:16" x14ac:dyDescent="0.25">
      <c r="A664"/>
      <c r="O664" s="51"/>
      <c r="P664"/>
    </row>
    <row r="665" spans="1:16" x14ac:dyDescent="0.25">
      <c r="A665"/>
      <c r="O665" s="51"/>
      <c r="P665"/>
    </row>
    <row r="666" spans="1:16" x14ac:dyDescent="0.25">
      <c r="A666"/>
      <c r="O666" s="51"/>
      <c r="P666"/>
    </row>
    <row r="667" spans="1:16" x14ac:dyDescent="0.25">
      <c r="A667"/>
      <c r="O667" s="51"/>
      <c r="P667"/>
    </row>
    <row r="668" spans="1:16" x14ac:dyDescent="0.25">
      <c r="A668"/>
      <c r="O668" s="51"/>
      <c r="P668"/>
    </row>
    <row r="669" spans="1:16" x14ac:dyDescent="0.25">
      <c r="A669"/>
      <c r="O669" s="51"/>
      <c r="P669"/>
    </row>
    <row r="670" spans="1:16" x14ac:dyDescent="0.25">
      <c r="A670"/>
      <c r="O670" s="51"/>
      <c r="P670"/>
    </row>
    <row r="671" spans="1:16" x14ac:dyDescent="0.25">
      <c r="A671"/>
      <c r="O671" s="51"/>
      <c r="P671"/>
    </row>
    <row r="672" spans="1:16" x14ac:dyDescent="0.25">
      <c r="A672"/>
      <c r="O672" s="51"/>
      <c r="P672"/>
    </row>
    <row r="673" spans="1:16" x14ac:dyDescent="0.25">
      <c r="A673"/>
      <c r="O673" s="51"/>
      <c r="P673"/>
    </row>
    <row r="674" spans="1:16" x14ac:dyDescent="0.25">
      <c r="A674"/>
      <c r="O674" s="51"/>
      <c r="P674"/>
    </row>
    <row r="675" spans="1:16" x14ac:dyDescent="0.25">
      <c r="A675"/>
      <c r="O675" s="51"/>
      <c r="P675"/>
    </row>
    <row r="676" spans="1:16" x14ac:dyDescent="0.25">
      <c r="A676"/>
      <c r="O676" s="51"/>
      <c r="P676"/>
    </row>
    <row r="677" spans="1:16" x14ac:dyDescent="0.25">
      <c r="A677"/>
      <c r="O677" s="51"/>
      <c r="P677"/>
    </row>
    <row r="678" spans="1:16" x14ac:dyDescent="0.25">
      <c r="A678"/>
      <c r="O678" s="51"/>
      <c r="P678"/>
    </row>
    <row r="679" spans="1:16" x14ac:dyDescent="0.25">
      <c r="A679"/>
      <c r="O679" s="51"/>
      <c r="P679"/>
    </row>
    <row r="680" spans="1:16" x14ac:dyDescent="0.25">
      <c r="A680"/>
      <c r="O680" s="51"/>
      <c r="P680"/>
    </row>
    <row r="681" spans="1:16" x14ac:dyDescent="0.25">
      <c r="A681"/>
      <c r="O681" s="51"/>
      <c r="P681"/>
    </row>
    <row r="682" spans="1:16" x14ac:dyDescent="0.25">
      <c r="A682"/>
      <c r="O682" s="51"/>
      <c r="P682"/>
    </row>
    <row r="683" spans="1:16" x14ac:dyDescent="0.25">
      <c r="A683"/>
      <c r="O683" s="51"/>
      <c r="P683"/>
    </row>
    <row r="684" spans="1:16" x14ac:dyDescent="0.25">
      <c r="A684"/>
      <c r="O684" s="51"/>
      <c r="P684"/>
    </row>
    <row r="685" spans="1:16" x14ac:dyDescent="0.25">
      <c r="A685"/>
      <c r="O685" s="51"/>
      <c r="P685"/>
    </row>
    <row r="686" spans="1:16" x14ac:dyDescent="0.25">
      <c r="A686"/>
      <c r="O686" s="51"/>
      <c r="P686"/>
    </row>
    <row r="687" spans="1:16" x14ac:dyDescent="0.25">
      <c r="A687"/>
      <c r="O687" s="51"/>
      <c r="P687"/>
    </row>
    <row r="688" spans="1:16" x14ac:dyDescent="0.25">
      <c r="A688"/>
      <c r="O688" s="51"/>
      <c r="P688"/>
    </row>
    <row r="689" spans="1:16" x14ac:dyDescent="0.25">
      <c r="A689"/>
      <c r="O689" s="51"/>
      <c r="P689"/>
    </row>
    <row r="690" spans="1:16" x14ac:dyDescent="0.25">
      <c r="A690"/>
      <c r="O690" s="51"/>
      <c r="P690"/>
    </row>
    <row r="691" spans="1:16" x14ac:dyDescent="0.25">
      <c r="A691"/>
      <c r="O691" s="51"/>
      <c r="P691"/>
    </row>
    <row r="692" spans="1:16" x14ac:dyDescent="0.25">
      <c r="A692"/>
      <c r="O692" s="51"/>
      <c r="P692"/>
    </row>
    <row r="693" spans="1:16" x14ac:dyDescent="0.25">
      <c r="A693"/>
      <c r="O693" s="51"/>
      <c r="P693"/>
    </row>
    <row r="694" spans="1:16" x14ac:dyDescent="0.25">
      <c r="A694"/>
      <c r="O694" s="51"/>
      <c r="P694"/>
    </row>
    <row r="695" spans="1:16" x14ac:dyDescent="0.25">
      <c r="A695"/>
      <c r="O695" s="51"/>
      <c r="P695"/>
    </row>
    <row r="696" spans="1:16" x14ac:dyDescent="0.25">
      <c r="A696"/>
      <c r="O696" s="51"/>
      <c r="P696"/>
    </row>
    <row r="697" spans="1:16" x14ac:dyDescent="0.25">
      <c r="A697"/>
      <c r="O697" s="51"/>
      <c r="P697"/>
    </row>
    <row r="698" spans="1:16" x14ac:dyDescent="0.25">
      <c r="A698"/>
      <c r="O698" s="51"/>
      <c r="P698"/>
    </row>
    <row r="699" spans="1:16" x14ac:dyDescent="0.25">
      <c r="A699"/>
      <c r="O699" s="51"/>
      <c r="P699"/>
    </row>
    <row r="700" spans="1:16" x14ac:dyDescent="0.25">
      <c r="A700"/>
      <c r="O700" s="51"/>
      <c r="P700"/>
    </row>
    <row r="701" spans="1:16" x14ac:dyDescent="0.25">
      <c r="A701"/>
      <c r="O701" s="51"/>
      <c r="P701"/>
    </row>
    <row r="702" spans="1:16" x14ac:dyDescent="0.25">
      <c r="A702"/>
      <c r="O702" s="51"/>
      <c r="P702"/>
    </row>
    <row r="703" spans="1:16" x14ac:dyDescent="0.25">
      <c r="A703"/>
      <c r="O703" s="51"/>
      <c r="P703"/>
    </row>
    <row r="704" spans="1:16" x14ac:dyDescent="0.25">
      <c r="A704"/>
      <c r="O704" s="51"/>
      <c r="P704"/>
    </row>
    <row r="705" spans="1:16" x14ac:dyDescent="0.25">
      <c r="A705"/>
      <c r="O705" s="51"/>
      <c r="P705"/>
    </row>
    <row r="706" spans="1:16" x14ac:dyDescent="0.25">
      <c r="A706"/>
      <c r="O706" s="51"/>
      <c r="P706"/>
    </row>
    <row r="707" spans="1:16" x14ac:dyDescent="0.25">
      <c r="A707"/>
      <c r="O707" s="51"/>
      <c r="P707"/>
    </row>
    <row r="708" spans="1:16" x14ac:dyDescent="0.25">
      <c r="A708"/>
      <c r="O708" s="51"/>
      <c r="P708"/>
    </row>
    <row r="709" spans="1:16" x14ac:dyDescent="0.25">
      <c r="A709"/>
      <c r="O709" s="51"/>
      <c r="P709"/>
    </row>
    <row r="710" spans="1:16" x14ac:dyDescent="0.25">
      <c r="A710"/>
      <c r="O710" s="51"/>
      <c r="P710"/>
    </row>
    <row r="711" spans="1:16" x14ac:dyDescent="0.25">
      <c r="A711"/>
      <c r="O711" s="51"/>
      <c r="P711"/>
    </row>
    <row r="712" spans="1:16" x14ac:dyDescent="0.25">
      <c r="A712"/>
      <c r="O712" s="51"/>
      <c r="P712"/>
    </row>
    <row r="713" spans="1:16" x14ac:dyDescent="0.25">
      <c r="A713"/>
      <c r="O713" s="51"/>
      <c r="P713"/>
    </row>
    <row r="714" spans="1:16" x14ac:dyDescent="0.25">
      <c r="A714"/>
      <c r="O714" s="51"/>
      <c r="P714"/>
    </row>
    <row r="715" spans="1:16" x14ac:dyDescent="0.25">
      <c r="A715"/>
      <c r="O715" s="51"/>
      <c r="P715"/>
    </row>
    <row r="716" spans="1:16" x14ac:dyDescent="0.25">
      <c r="A716"/>
      <c r="O716" s="51"/>
      <c r="P716"/>
    </row>
    <row r="717" spans="1:16" x14ac:dyDescent="0.25">
      <c r="A717"/>
      <c r="O717" s="51"/>
      <c r="P717"/>
    </row>
    <row r="718" spans="1:16" x14ac:dyDescent="0.25">
      <c r="A718"/>
      <c r="O718" s="51"/>
      <c r="P718"/>
    </row>
    <row r="719" spans="1:16" x14ac:dyDescent="0.25">
      <c r="A719"/>
      <c r="O719" s="51"/>
      <c r="P719"/>
    </row>
    <row r="720" spans="1:16" x14ac:dyDescent="0.25">
      <c r="A720"/>
      <c r="O720" s="51"/>
      <c r="P720"/>
    </row>
    <row r="721" spans="1:16" x14ac:dyDescent="0.25">
      <c r="A721"/>
      <c r="O721" s="51"/>
      <c r="P721"/>
    </row>
    <row r="722" spans="1:16" x14ac:dyDescent="0.25">
      <c r="A722"/>
      <c r="O722" s="51"/>
      <c r="P722"/>
    </row>
    <row r="723" spans="1:16" x14ac:dyDescent="0.25">
      <c r="A723"/>
      <c r="O723" s="51"/>
      <c r="P723"/>
    </row>
    <row r="724" spans="1:16" x14ac:dyDescent="0.25">
      <c r="A724"/>
      <c r="O724" s="51"/>
      <c r="P724"/>
    </row>
    <row r="725" spans="1:16" x14ac:dyDescent="0.25">
      <c r="A725"/>
      <c r="O725" s="51"/>
      <c r="P725"/>
    </row>
    <row r="726" spans="1:16" x14ac:dyDescent="0.25">
      <c r="A726"/>
      <c r="O726" s="51"/>
      <c r="P726"/>
    </row>
    <row r="727" spans="1:16" x14ac:dyDescent="0.25">
      <c r="A727"/>
      <c r="O727" s="51"/>
      <c r="P727"/>
    </row>
    <row r="728" spans="1:16" x14ac:dyDescent="0.25">
      <c r="A728"/>
      <c r="O728" s="51"/>
      <c r="P728"/>
    </row>
    <row r="729" spans="1:16" x14ac:dyDescent="0.25">
      <c r="A729"/>
      <c r="O729" s="51"/>
      <c r="P729"/>
    </row>
    <row r="730" spans="1:16" x14ac:dyDescent="0.25">
      <c r="A730"/>
      <c r="O730" s="51"/>
      <c r="P730"/>
    </row>
    <row r="731" spans="1:16" x14ac:dyDescent="0.25">
      <c r="A731"/>
      <c r="O731" s="51"/>
      <c r="P731"/>
    </row>
    <row r="732" spans="1:16" x14ac:dyDescent="0.25">
      <c r="A732"/>
      <c r="O732" s="51"/>
      <c r="P732"/>
    </row>
    <row r="733" spans="1:16" x14ac:dyDescent="0.25">
      <c r="A733"/>
      <c r="O733" s="51"/>
      <c r="P733"/>
    </row>
    <row r="734" spans="1:16" x14ac:dyDescent="0.25">
      <c r="A734"/>
      <c r="O734" s="51"/>
      <c r="P734"/>
    </row>
    <row r="735" spans="1:16" x14ac:dyDescent="0.25">
      <c r="A735"/>
      <c r="O735" s="51"/>
      <c r="P735"/>
    </row>
    <row r="736" spans="1:16" x14ac:dyDescent="0.25">
      <c r="A736"/>
      <c r="O736" s="51"/>
      <c r="P736"/>
    </row>
    <row r="737" spans="1:16" x14ac:dyDescent="0.25">
      <c r="A737"/>
      <c r="O737" s="51"/>
      <c r="P737"/>
    </row>
    <row r="738" spans="1:16" x14ac:dyDescent="0.25">
      <c r="A738"/>
      <c r="O738" s="51"/>
      <c r="P738"/>
    </row>
    <row r="739" spans="1:16" x14ac:dyDescent="0.25">
      <c r="A739"/>
      <c r="O739" s="51"/>
      <c r="P739"/>
    </row>
    <row r="740" spans="1:16" x14ac:dyDescent="0.25">
      <c r="A740"/>
      <c r="O740" s="51"/>
      <c r="P740"/>
    </row>
    <row r="741" spans="1:16" x14ac:dyDescent="0.25">
      <c r="A741"/>
      <c r="O741" s="51"/>
      <c r="P741"/>
    </row>
    <row r="742" spans="1:16" x14ac:dyDescent="0.25">
      <c r="A742"/>
      <c r="O742" s="51"/>
      <c r="P742"/>
    </row>
    <row r="743" spans="1:16" x14ac:dyDescent="0.25">
      <c r="A743"/>
      <c r="O743" s="51"/>
      <c r="P743"/>
    </row>
    <row r="744" spans="1:16" x14ac:dyDescent="0.25">
      <c r="A744"/>
      <c r="O744" s="51"/>
      <c r="P744"/>
    </row>
    <row r="745" spans="1:16" x14ac:dyDescent="0.25">
      <c r="A745"/>
      <c r="O745" s="51"/>
      <c r="P745"/>
    </row>
    <row r="746" spans="1:16" x14ac:dyDescent="0.25">
      <c r="A746"/>
      <c r="O746" s="51"/>
      <c r="P746"/>
    </row>
    <row r="747" spans="1:16" x14ac:dyDescent="0.25">
      <c r="A747"/>
      <c r="O747" s="51"/>
      <c r="P747"/>
    </row>
    <row r="748" spans="1:16" x14ac:dyDescent="0.25">
      <c r="A748"/>
      <c r="O748" s="51"/>
      <c r="P748"/>
    </row>
    <row r="749" spans="1:16" x14ac:dyDescent="0.25">
      <c r="A749"/>
      <c r="O749" s="51"/>
      <c r="P749"/>
    </row>
    <row r="750" spans="1:16" x14ac:dyDescent="0.25">
      <c r="A750"/>
      <c r="O750" s="51"/>
      <c r="P750"/>
    </row>
    <row r="751" spans="1:16" x14ac:dyDescent="0.25">
      <c r="A751"/>
      <c r="O751" s="51"/>
      <c r="P751"/>
    </row>
    <row r="752" spans="1:16" x14ac:dyDescent="0.25">
      <c r="A752"/>
      <c r="O752" s="51"/>
      <c r="P752"/>
    </row>
    <row r="753" spans="1:16" x14ac:dyDescent="0.25">
      <c r="A753"/>
      <c r="O753" s="51"/>
      <c r="P753"/>
    </row>
    <row r="754" spans="1:16" x14ac:dyDescent="0.25">
      <c r="A754"/>
      <c r="O754" s="51"/>
      <c r="P754"/>
    </row>
    <row r="755" spans="1:16" x14ac:dyDescent="0.25">
      <c r="A755"/>
      <c r="O755" s="51"/>
      <c r="P755"/>
    </row>
    <row r="756" spans="1:16" x14ac:dyDescent="0.25">
      <c r="A756"/>
      <c r="O756" s="51"/>
      <c r="P756"/>
    </row>
    <row r="757" spans="1:16" x14ac:dyDescent="0.25">
      <c r="A757"/>
      <c r="O757" s="51"/>
      <c r="P757"/>
    </row>
    <row r="758" spans="1:16" x14ac:dyDescent="0.25">
      <c r="A758"/>
      <c r="O758" s="51"/>
      <c r="P758"/>
    </row>
    <row r="759" spans="1:16" x14ac:dyDescent="0.25">
      <c r="A759"/>
      <c r="O759" s="51"/>
      <c r="P759"/>
    </row>
    <row r="760" spans="1:16" x14ac:dyDescent="0.25">
      <c r="A760"/>
      <c r="O760" s="51"/>
      <c r="P760"/>
    </row>
    <row r="761" spans="1:16" x14ac:dyDescent="0.25">
      <c r="A761"/>
      <c r="O761" s="51"/>
      <c r="P761"/>
    </row>
    <row r="762" spans="1:16" x14ac:dyDescent="0.25">
      <c r="A762"/>
      <c r="O762" s="51"/>
      <c r="P762"/>
    </row>
    <row r="763" spans="1:16" x14ac:dyDescent="0.25">
      <c r="A763"/>
      <c r="O763" s="51"/>
      <c r="P763"/>
    </row>
    <row r="764" spans="1:16" x14ac:dyDescent="0.25">
      <c r="A764"/>
      <c r="O764" s="51"/>
      <c r="P764"/>
    </row>
    <row r="765" spans="1:16" x14ac:dyDescent="0.25">
      <c r="A765"/>
      <c r="O765" s="51"/>
      <c r="P765"/>
    </row>
    <row r="766" spans="1:16" x14ac:dyDescent="0.25">
      <c r="A766"/>
      <c r="O766" s="51"/>
      <c r="P766"/>
    </row>
    <row r="767" spans="1:16" x14ac:dyDescent="0.25">
      <c r="A767"/>
      <c r="O767" s="51"/>
      <c r="P767"/>
    </row>
    <row r="768" spans="1:16" x14ac:dyDescent="0.25">
      <c r="A768"/>
      <c r="O768" s="51"/>
      <c r="P768"/>
    </row>
    <row r="769" spans="1:16" x14ac:dyDescent="0.25">
      <c r="A769"/>
      <c r="O769" s="51"/>
      <c r="P769"/>
    </row>
    <row r="770" spans="1:16" x14ac:dyDescent="0.25">
      <c r="A770"/>
      <c r="O770" s="51"/>
      <c r="P770"/>
    </row>
    <row r="771" spans="1:16" x14ac:dyDescent="0.25">
      <c r="A771"/>
      <c r="O771" s="51"/>
      <c r="P771"/>
    </row>
    <row r="772" spans="1:16" x14ac:dyDescent="0.25">
      <c r="A772"/>
      <c r="O772" s="51"/>
      <c r="P772"/>
    </row>
    <row r="773" spans="1:16" x14ac:dyDescent="0.25">
      <c r="A773"/>
      <c r="O773" s="51"/>
      <c r="P773"/>
    </row>
    <row r="774" spans="1:16" x14ac:dyDescent="0.25">
      <c r="A774"/>
      <c r="O774" s="51"/>
      <c r="P774"/>
    </row>
    <row r="775" spans="1:16" x14ac:dyDescent="0.25">
      <c r="A775"/>
      <c r="O775" s="51"/>
      <c r="P775"/>
    </row>
    <row r="776" spans="1:16" x14ac:dyDescent="0.25">
      <c r="A776"/>
      <c r="O776" s="51"/>
      <c r="P776"/>
    </row>
    <row r="777" spans="1:16" x14ac:dyDescent="0.25">
      <c r="A777"/>
      <c r="O777" s="51"/>
      <c r="P777"/>
    </row>
    <row r="778" spans="1:16" x14ac:dyDescent="0.25">
      <c r="A778"/>
      <c r="O778" s="51"/>
      <c r="P778"/>
    </row>
    <row r="779" spans="1:16" x14ac:dyDescent="0.25">
      <c r="A779"/>
      <c r="O779" s="51"/>
      <c r="P779"/>
    </row>
    <row r="780" spans="1:16" x14ac:dyDescent="0.25">
      <c r="A780"/>
      <c r="O780" s="51"/>
      <c r="P780"/>
    </row>
    <row r="781" spans="1:16" x14ac:dyDescent="0.25">
      <c r="A781"/>
      <c r="O781" s="51"/>
      <c r="P781"/>
    </row>
    <row r="782" spans="1:16" x14ac:dyDescent="0.25">
      <c r="A782"/>
      <c r="O782" s="51"/>
      <c r="P782"/>
    </row>
    <row r="783" spans="1:16" x14ac:dyDescent="0.25">
      <c r="A783"/>
      <c r="O783" s="51"/>
      <c r="P783"/>
    </row>
    <row r="784" spans="1:16" x14ac:dyDescent="0.25">
      <c r="A784"/>
      <c r="O784" s="51"/>
      <c r="P784"/>
    </row>
    <row r="785" spans="1:16" x14ac:dyDescent="0.25">
      <c r="A785"/>
      <c r="O785" s="51"/>
      <c r="P785"/>
    </row>
    <row r="786" spans="1:16" x14ac:dyDescent="0.25">
      <c r="A786"/>
      <c r="O786" s="51"/>
      <c r="P786"/>
    </row>
    <row r="787" spans="1:16" x14ac:dyDescent="0.25">
      <c r="A787"/>
      <c r="O787" s="51"/>
      <c r="P787"/>
    </row>
    <row r="788" spans="1:16" x14ac:dyDescent="0.25">
      <c r="A788"/>
      <c r="O788" s="51"/>
      <c r="P788"/>
    </row>
    <row r="789" spans="1:16" x14ac:dyDescent="0.25">
      <c r="A789"/>
      <c r="O789" s="51"/>
      <c r="P789"/>
    </row>
    <row r="790" spans="1:16" x14ac:dyDescent="0.25">
      <c r="A790"/>
      <c r="O790" s="51"/>
      <c r="P790"/>
    </row>
    <row r="791" spans="1:16" x14ac:dyDescent="0.25">
      <c r="A791"/>
      <c r="O791" s="51"/>
      <c r="P791"/>
    </row>
    <row r="792" spans="1:16" x14ac:dyDescent="0.25">
      <c r="A792"/>
      <c r="O792" s="51"/>
      <c r="P792"/>
    </row>
    <row r="793" spans="1:16" x14ac:dyDescent="0.25">
      <c r="A793"/>
      <c r="O793" s="51"/>
      <c r="P793"/>
    </row>
    <row r="794" spans="1:16" x14ac:dyDescent="0.25">
      <c r="A794"/>
      <c r="O794" s="51"/>
      <c r="P794"/>
    </row>
    <row r="795" spans="1:16" x14ac:dyDescent="0.25">
      <c r="A795"/>
      <c r="O795" s="51"/>
      <c r="P795"/>
    </row>
    <row r="796" spans="1:16" x14ac:dyDescent="0.25">
      <c r="A796"/>
      <c r="O796" s="51"/>
      <c r="P796"/>
    </row>
    <row r="797" spans="1:16" x14ac:dyDescent="0.25">
      <c r="A797"/>
      <c r="O797" s="51"/>
      <c r="P797"/>
    </row>
    <row r="798" spans="1:16" x14ac:dyDescent="0.25">
      <c r="A798"/>
      <c r="O798" s="51"/>
      <c r="P798"/>
    </row>
    <row r="799" spans="1:16" x14ac:dyDescent="0.25">
      <c r="A799"/>
      <c r="O799" s="51"/>
      <c r="P799"/>
    </row>
    <row r="800" spans="1:16" x14ac:dyDescent="0.25">
      <c r="A800"/>
      <c r="O800" s="51"/>
      <c r="P800"/>
    </row>
    <row r="801" spans="1:16" x14ac:dyDescent="0.25">
      <c r="A801"/>
      <c r="O801" s="51"/>
      <c r="P801"/>
    </row>
    <row r="802" spans="1:16" x14ac:dyDescent="0.25">
      <c r="A802"/>
      <c r="O802" s="51"/>
      <c r="P802"/>
    </row>
    <row r="803" spans="1:16" x14ac:dyDescent="0.25">
      <c r="A803"/>
      <c r="O803" s="51"/>
      <c r="P803"/>
    </row>
    <row r="804" spans="1:16" x14ac:dyDescent="0.25">
      <c r="A804"/>
      <c r="O804" s="51"/>
      <c r="P804"/>
    </row>
    <row r="805" spans="1:16" x14ac:dyDescent="0.25">
      <c r="A805"/>
      <c r="O805" s="51"/>
      <c r="P805"/>
    </row>
    <row r="806" spans="1:16" x14ac:dyDescent="0.25">
      <c r="A806"/>
      <c r="O806" s="51"/>
      <c r="P806"/>
    </row>
    <row r="807" spans="1:16" x14ac:dyDescent="0.25">
      <c r="A807"/>
      <c r="O807" s="51"/>
      <c r="P807"/>
    </row>
    <row r="808" spans="1:16" x14ac:dyDescent="0.25">
      <c r="A808"/>
      <c r="O808" s="51"/>
      <c r="P808"/>
    </row>
    <row r="809" spans="1:16" x14ac:dyDescent="0.25">
      <c r="A809"/>
      <c r="O809" s="51"/>
      <c r="P809"/>
    </row>
    <row r="810" spans="1:16" x14ac:dyDescent="0.25">
      <c r="A810"/>
      <c r="O810" s="51"/>
      <c r="P810"/>
    </row>
    <row r="811" spans="1:16" x14ac:dyDescent="0.25">
      <c r="A811"/>
      <c r="O811" s="51"/>
      <c r="P811"/>
    </row>
    <row r="812" spans="1:16" x14ac:dyDescent="0.25">
      <c r="A812"/>
      <c r="O812" s="51"/>
      <c r="P812"/>
    </row>
    <row r="813" spans="1:16" x14ac:dyDescent="0.25">
      <c r="A813"/>
      <c r="O813" s="51"/>
      <c r="P813"/>
    </row>
    <row r="814" spans="1:16" x14ac:dyDescent="0.25">
      <c r="A814"/>
      <c r="O814" s="51"/>
      <c r="P814"/>
    </row>
    <row r="815" spans="1:16" x14ac:dyDescent="0.25">
      <c r="A815"/>
      <c r="O815" s="51"/>
      <c r="P815"/>
    </row>
    <row r="816" spans="1:16" x14ac:dyDescent="0.25">
      <c r="A816"/>
      <c r="O816" s="51"/>
      <c r="P816"/>
    </row>
    <row r="817" spans="1:16" x14ac:dyDescent="0.25">
      <c r="A817"/>
      <c r="O817" s="51"/>
      <c r="P817"/>
    </row>
    <row r="818" spans="1:16" x14ac:dyDescent="0.25">
      <c r="A818"/>
      <c r="O818" s="51"/>
      <c r="P818"/>
    </row>
    <row r="819" spans="1:16" x14ac:dyDescent="0.25">
      <c r="A819"/>
      <c r="O819" s="51"/>
      <c r="P819"/>
    </row>
    <row r="820" spans="1:16" x14ac:dyDescent="0.25">
      <c r="A820"/>
      <c r="O820" s="51"/>
      <c r="P820"/>
    </row>
    <row r="821" spans="1:16" x14ac:dyDescent="0.25">
      <c r="A821"/>
      <c r="O821" s="51"/>
      <c r="P821"/>
    </row>
    <row r="822" spans="1:16" x14ac:dyDescent="0.25">
      <c r="A822"/>
      <c r="O822" s="51"/>
      <c r="P822"/>
    </row>
    <row r="823" spans="1:16" x14ac:dyDescent="0.25">
      <c r="A823"/>
      <c r="O823" s="51"/>
      <c r="P823"/>
    </row>
    <row r="824" spans="1:16" x14ac:dyDescent="0.25">
      <c r="A824"/>
      <c r="O824" s="51"/>
      <c r="P824"/>
    </row>
    <row r="825" spans="1:16" x14ac:dyDescent="0.25">
      <c r="A825"/>
      <c r="O825" s="51"/>
      <c r="P825"/>
    </row>
    <row r="826" spans="1:16" x14ac:dyDescent="0.25">
      <c r="A826"/>
      <c r="O826" s="51"/>
      <c r="P826"/>
    </row>
    <row r="827" spans="1:16" x14ac:dyDescent="0.25">
      <c r="A827"/>
      <c r="O827" s="51"/>
      <c r="P827"/>
    </row>
    <row r="828" spans="1:16" x14ac:dyDescent="0.25">
      <c r="A828"/>
      <c r="O828" s="51"/>
      <c r="P828"/>
    </row>
    <row r="829" spans="1:16" x14ac:dyDescent="0.25">
      <c r="A829"/>
      <c r="O829" s="51"/>
      <c r="P829"/>
    </row>
    <row r="830" spans="1:16" x14ac:dyDescent="0.25">
      <c r="A830"/>
      <c r="O830" s="51"/>
      <c r="P830"/>
    </row>
    <row r="831" spans="1:16" x14ac:dyDescent="0.25">
      <c r="A831"/>
      <c r="O831" s="51"/>
      <c r="P831"/>
    </row>
  </sheetData>
  <mergeCells count="648">
    <mergeCell ref="A384:N384"/>
    <mergeCell ref="A385:N385"/>
    <mergeCell ref="A8:O8"/>
    <mergeCell ref="A9:O9"/>
    <mergeCell ref="A335:N335"/>
    <mergeCell ref="A341:N341"/>
    <mergeCell ref="A348:N348"/>
    <mergeCell ref="A356:N356"/>
    <mergeCell ref="A361:N361"/>
    <mergeCell ref="A366:N366"/>
    <mergeCell ref="A382:N382"/>
    <mergeCell ref="C367:O367"/>
    <mergeCell ref="C362:O362"/>
    <mergeCell ref="C357:O357"/>
    <mergeCell ref="C349:O349"/>
    <mergeCell ref="C342:O342"/>
    <mergeCell ref="C336:O336"/>
    <mergeCell ref="A305:N305"/>
    <mergeCell ref="C283:O283"/>
    <mergeCell ref="C287:O287"/>
    <mergeCell ref="C292:O292"/>
    <mergeCell ref="C293:O293"/>
    <mergeCell ref="C306:O306"/>
    <mergeCell ref="C307:O307"/>
    <mergeCell ref="A270:N270"/>
    <mergeCell ref="C271:O271"/>
    <mergeCell ref="A277:N277"/>
    <mergeCell ref="C278:O278"/>
    <mergeCell ref="A282:N282"/>
    <mergeCell ref="A286:N286"/>
    <mergeCell ref="A291:N291"/>
    <mergeCell ref="A296:N296"/>
    <mergeCell ref="A302:N302"/>
    <mergeCell ref="D272:J272"/>
    <mergeCell ref="K272:L272"/>
    <mergeCell ref="D273:J273"/>
    <mergeCell ref="K273:L273"/>
    <mergeCell ref="D280:J280"/>
    <mergeCell ref="K280:L280"/>
    <mergeCell ref="D281:J281"/>
    <mergeCell ref="K281:L281"/>
    <mergeCell ref="D274:J274"/>
    <mergeCell ref="K274:L274"/>
    <mergeCell ref="K294:L294"/>
    <mergeCell ref="D235:J235"/>
    <mergeCell ref="K235:L235"/>
    <mergeCell ref="D238:J238"/>
    <mergeCell ref="K238:L238"/>
    <mergeCell ref="D239:J239"/>
    <mergeCell ref="K239:L239"/>
    <mergeCell ref="D240:J240"/>
    <mergeCell ref="K240:L240"/>
    <mergeCell ref="D241:J241"/>
    <mergeCell ref="A180:N180"/>
    <mergeCell ref="C181:O181"/>
    <mergeCell ref="A188:N188"/>
    <mergeCell ref="A193:N193"/>
    <mergeCell ref="C189:O189"/>
    <mergeCell ref="C194:O194"/>
    <mergeCell ref="A212:N212"/>
    <mergeCell ref="C213:O213"/>
    <mergeCell ref="C218:O218"/>
    <mergeCell ref="A217:N217"/>
    <mergeCell ref="D186:J186"/>
    <mergeCell ref="K186:L186"/>
    <mergeCell ref="D187:J187"/>
    <mergeCell ref="K187:L187"/>
    <mergeCell ref="D183:J183"/>
    <mergeCell ref="K183:L183"/>
    <mergeCell ref="D184:J184"/>
    <mergeCell ref="K184:L184"/>
    <mergeCell ref="D182:J182"/>
    <mergeCell ref="K182:L182"/>
    <mergeCell ref="D185:J185"/>
    <mergeCell ref="K185:L185"/>
    <mergeCell ref="D196:J196"/>
    <mergeCell ref="K196:L196"/>
    <mergeCell ref="A153:N153"/>
    <mergeCell ref="C154:O154"/>
    <mergeCell ref="C162:O162"/>
    <mergeCell ref="A161:N161"/>
    <mergeCell ref="A165:N165"/>
    <mergeCell ref="C166:O166"/>
    <mergeCell ref="C167:O167"/>
    <mergeCell ref="A173:N173"/>
    <mergeCell ref="C174:O174"/>
    <mergeCell ref="D159:J159"/>
    <mergeCell ref="K159:L159"/>
    <mergeCell ref="D160:J160"/>
    <mergeCell ref="K160:L160"/>
    <mergeCell ref="D163:J163"/>
    <mergeCell ref="K163:L163"/>
    <mergeCell ref="D164:J164"/>
    <mergeCell ref="K164:L164"/>
    <mergeCell ref="D155:J155"/>
    <mergeCell ref="K155:L155"/>
    <mergeCell ref="D156:J156"/>
    <mergeCell ref="K156:L156"/>
    <mergeCell ref="D157:J157"/>
    <mergeCell ref="K157:L157"/>
    <mergeCell ref="D158:J158"/>
    <mergeCell ref="A99:N99"/>
    <mergeCell ref="C100:O100"/>
    <mergeCell ref="A108:N108"/>
    <mergeCell ref="C109:O109"/>
    <mergeCell ref="C120:O120"/>
    <mergeCell ref="A119:N119"/>
    <mergeCell ref="A126:N126"/>
    <mergeCell ref="A132:N132"/>
    <mergeCell ref="C127:O127"/>
    <mergeCell ref="D104:J104"/>
    <mergeCell ref="K104:L104"/>
    <mergeCell ref="D105:J105"/>
    <mergeCell ref="K105:L105"/>
    <mergeCell ref="D106:J106"/>
    <mergeCell ref="K106:L106"/>
    <mergeCell ref="D107:J107"/>
    <mergeCell ref="K107:L107"/>
    <mergeCell ref="D101:J101"/>
    <mergeCell ref="K101:L101"/>
    <mergeCell ref="D102:J102"/>
    <mergeCell ref="K102:L102"/>
    <mergeCell ref="D103:J103"/>
    <mergeCell ref="K103:L103"/>
    <mergeCell ref="D110:J110"/>
    <mergeCell ref="D22:J22"/>
    <mergeCell ref="A17:A18"/>
    <mergeCell ref="C17:C18"/>
    <mergeCell ref="D17:J18"/>
    <mergeCell ref="K17:L18"/>
    <mergeCell ref="M17:M18"/>
    <mergeCell ref="K47:L47"/>
    <mergeCell ref="K19:L19"/>
    <mergeCell ref="B17:B18"/>
    <mergeCell ref="C20:O20"/>
    <mergeCell ref="C21:O21"/>
    <mergeCell ref="C24:O24"/>
    <mergeCell ref="C27:O27"/>
    <mergeCell ref="A23:N23"/>
    <mergeCell ref="A26:N26"/>
    <mergeCell ref="A35:N35"/>
    <mergeCell ref="D19:J19"/>
    <mergeCell ref="D28:J28"/>
    <mergeCell ref="K28:L28"/>
    <mergeCell ref="A49:N49"/>
    <mergeCell ref="C50:O50"/>
    <mergeCell ref="C36:O36"/>
    <mergeCell ref="O17:O18"/>
    <mergeCell ref="N17:N18"/>
    <mergeCell ref="D44:J44"/>
    <mergeCell ref="K44:L44"/>
    <mergeCell ref="D45:J45"/>
    <mergeCell ref="K45:L45"/>
    <mergeCell ref="D40:J40"/>
    <mergeCell ref="K40:L40"/>
    <mergeCell ref="D41:J41"/>
    <mergeCell ref="K41:L41"/>
    <mergeCell ref="D42:J42"/>
    <mergeCell ref="K42:L42"/>
    <mergeCell ref="K39:L39"/>
    <mergeCell ref="D29:J29"/>
    <mergeCell ref="K22:L22"/>
    <mergeCell ref="D25:J25"/>
    <mergeCell ref="K25:L25"/>
    <mergeCell ref="D43:J43"/>
    <mergeCell ref="K43:L43"/>
    <mergeCell ref="D30:J30"/>
    <mergeCell ref="K30:L30"/>
    <mergeCell ref="D48:J48"/>
    <mergeCell ref="K48:L48"/>
    <mergeCell ref="D46:J46"/>
    <mergeCell ref="K46:L46"/>
    <mergeCell ref="D31:J31"/>
    <mergeCell ref="K31:L31"/>
    <mergeCell ref="D32:J32"/>
    <mergeCell ref="K32:L32"/>
    <mergeCell ref="D33:J33"/>
    <mergeCell ref="K33:L33"/>
    <mergeCell ref="D34:J34"/>
    <mergeCell ref="K34:L34"/>
    <mergeCell ref="D37:J37"/>
    <mergeCell ref="K37:L37"/>
    <mergeCell ref="D38:J38"/>
    <mergeCell ref="K38:L38"/>
    <mergeCell ref="D39:J39"/>
    <mergeCell ref="D47:J47"/>
    <mergeCell ref="D59:J59"/>
    <mergeCell ref="K59:L59"/>
    <mergeCell ref="D60:J60"/>
    <mergeCell ref="K60:L60"/>
    <mergeCell ref="D61:J61"/>
    <mergeCell ref="K61:L61"/>
    <mergeCell ref="D62:J62"/>
    <mergeCell ref="K62:L62"/>
    <mergeCell ref="D51:J51"/>
    <mergeCell ref="K51:L51"/>
    <mergeCell ref="D56:J56"/>
    <mergeCell ref="K56:L56"/>
    <mergeCell ref="D57:J57"/>
    <mergeCell ref="K57:L57"/>
    <mergeCell ref="D58:J58"/>
    <mergeCell ref="K58:L58"/>
    <mergeCell ref="D52:J52"/>
    <mergeCell ref="K52:L52"/>
    <mergeCell ref="D53:J53"/>
    <mergeCell ref="K53:L53"/>
    <mergeCell ref="D54:J54"/>
    <mergeCell ref="K54:L54"/>
    <mergeCell ref="D55:J55"/>
    <mergeCell ref="K55:L55"/>
    <mergeCell ref="D63:J63"/>
    <mergeCell ref="K63:L63"/>
    <mergeCell ref="D67:J67"/>
    <mergeCell ref="K67:L67"/>
    <mergeCell ref="D68:J68"/>
    <mergeCell ref="K68:L68"/>
    <mergeCell ref="D72:J72"/>
    <mergeCell ref="K72:L72"/>
    <mergeCell ref="D65:J65"/>
    <mergeCell ref="K65:L65"/>
    <mergeCell ref="D66:J66"/>
    <mergeCell ref="K66:L66"/>
    <mergeCell ref="D64:J64"/>
    <mergeCell ref="K64:L64"/>
    <mergeCell ref="A69:N69"/>
    <mergeCell ref="C70:O70"/>
    <mergeCell ref="C71:O71"/>
    <mergeCell ref="D85:J85"/>
    <mergeCell ref="K85:L85"/>
    <mergeCell ref="D76:J76"/>
    <mergeCell ref="K76:L76"/>
    <mergeCell ref="D77:J77"/>
    <mergeCell ref="K77:L77"/>
    <mergeCell ref="D78:J78"/>
    <mergeCell ref="K78:L78"/>
    <mergeCell ref="D73:J73"/>
    <mergeCell ref="K73:L73"/>
    <mergeCell ref="D74:J74"/>
    <mergeCell ref="K74:L74"/>
    <mergeCell ref="D81:J81"/>
    <mergeCell ref="K81:L81"/>
    <mergeCell ref="D82:J82"/>
    <mergeCell ref="K82:L82"/>
    <mergeCell ref="D75:J75"/>
    <mergeCell ref="K75:L75"/>
    <mergeCell ref="A79:N79"/>
    <mergeCell ref="C80:O80"/>
    <mergeCell ref="C84:O84"/>
    <mergeCell ref="A83:N83"/>
    <mergeCell ref="D87:J87"/>
    <mergeCell ref="K87:L87"/>
    <mergeCell ref="D91:J91"/>
    <mergeCell ref="K91:L91"/>
    <mergeCell ref="D92:J92"/>
    <mergeCell ref="K92:L92"/>
    <mergeCell ref="D86:J86"/>
    <mergeCell ref="K86:L86"/>
    <mergeCell ref="A88:N88"/>
    <mergeCell ref="C89:O89"/>
    <mergeCell ref="C90:O90"/>
    <mergeCell ref="D96:J96"/>
    <mergeCell ref="K96:L96"/>
    <mergeCell ref="D97:J97"/>
    <mergeCell ref="K97:L97"/>
    <mergeCell ref="D98:J98"/>
    <mergeCell ref="K98:L98"/>
    <mergeCell ref="D93:J93"/>
    <mergeCell ref="K93:L93"/>
    <mergeCell ref="D94:J94"/>
    <mergeCell ref="K94:L94"/>
    <mergeCell ref="D95:J95"/>
    <mergeCell ref="K95:L95"/>
    <mergeCell ref="K110:L110"/>
    <mergeCell ref="D111:J111"/>
    <mergeCell ref="K111:L111"/>
    <mergeCell ref="D112:J112"/>
    <mergeCell ref="K112:L112"/>
    <mergeCell ref="D113:J113"/>
    <mergeCell ref="K113:L113"/>
    <mergeCell ref="D124:J124"/>
    <mergeCell ref="K124:L124"/>
    <mergeCell ref="D125:J125"/>
    <mergeCell ref="K125:L125"/>
    <mergeCell ref="D118:J118"/>
    <mergeCell ref="K118:L118"/>
    <mergeCell ref="D114:J114"/>
    <mergeCell ref="K114:L114"/>
    <mergeCell ref="D121:J121"/>
    <mergeCell ref="K121:L121"/>
    <mergeCell ref="D122:J122"/>
    <mergeCell ref="K122:L122"/>
    <mergeCell ref="D115:J115"/>
    <mergeCell ref="K115:L115"/>
    <mergeCell ref="D116:J116"/>
    <mergeCell ref="K116:L116"/>
    <mergeCell ref="D117:J117"/>
    <mergeCell ref="K117:L117"/>
    <mergeCell ref="D123:J123"/>
    <mergeCell ref="K123:L123"/>
    <mergeCell ref="K134:L134"/>
    <mergeCell ref="D142:M142"/>
    <mergeCell ref="D143:J143"/>
    <mergeCell ref="K143:L143"/>
    <mergeCell ref="D144:J144"/>
    <mergeCell ref="K144:L144"/>
    <mergeCell ref="D128:J128"/>
    <mergeCell ref="K128:L128"/>
    <mergeCell ref="D129:J129"/>
    <mergeCell ref="K129:L129"/>
    <mergeCell ref="K130:L130"/>
    <mergeCell ref="D135:J135"/>
    <mergeCell ref="K135:L135"/>
    <mergeCell ref="D136:J136"/>
    <mergeCell ref="K136:L136"/>
    <mergeCell ref="D130:J130"/>
    <mergeCell ref="D131:J131"/>
    <mergeCell ref="K131:L131"/>
    <mergeCell ref="D134:J134"/>
    <mergeCell ref="C133:O133"/>
    <mergeCell ref="A138:N138"/>
    <mergeCell ref="A141:N141"/>
    <mergeCell ref="D145:J145"/>
    <mergeCell ref="K145:L145"/>
    <mergeCell ref="D137:J137"/>
    <mergeCell ref="K137:L137"/>
    <mergeCell ref="D151:J151"/>
    <mergeCell ref="K151:L151"/>
    <mergeCell ref="D152:J152"/>
    <mergeCell ref="K152:L152"/>
    <mergeCell ref="D146:J146"/>
    <mergeCell ref="K146:L146"/>
    <mergeCell ref="D147:J147"/>
    <mergeCell ref="K147:L147"/>
    <mergeCell ref="D150:J150"/>
    <mergeCell ref="K150:L150"/>
    <mergeCell ref="D140:J140"/>
    <mergeCell ref="K140:L140"/>
    <mergeCell ref="A148:N148"/>
    <mergeCell ref="C139:O139"/>
    <mergeCell ref="C149:O149"/>
    <mergeCell ref="K158:L158"/>
    <mergeCell ref="D170:J170"/>
    <mergeCell ref="K170:L170"/>
    <mergeCell ref="D171:J171"/>
    <mergeCell ref="K171:L171"/>
    <mergeCell ref="D172:J172"/>
    <mergeCell ref="K172:L172"/>
    <mergeCell ref="D168:J168"/>
    <mergeCell ref="K168:L168"/>
    <mergeCell ref="D169:J169"/>
    <mergeCell ref="K169:L169"/>
    <mergeCell ref="D175:J175"/>
    <mergeCell ref="K175:L175"/>
    <mergeCell ref="D176:J176"/>
    <mergeCell ref="K176:L176"/>
    <mergeCell ref="D177:J177"/>
    <mergeCell ref="K177:L177"/>
    <mergeCell ref="D178:J178"/>
    <mergeCell ref="K178:L178"/>
    <mergeCell ref="D179:J179"/>
    <mergeCell ref="K179:L179"/>
    <mergeCell ref="D190:J190"/>
    <mergeCell ref="K190:L190"/>
    <mergeCell ref="D191:J191"/>
    <mergeCell ref="K191:L191"/>
    <mergeCell ref="D192:J192"/>
    <mergeCell ref="K192:L192"/>
    <mergeCell ref="D195:J195"/>
    <mergeCell ref="K195:L195"/>
    <mergeCell ref="D201:J201"/>
    <mergeCell ref="K201:L201"/>
    <mergeCell ref="D202:J202"/>
    <mergeCell ref="K202:L202"/>
    <mergeCell ref="D203:J203"/>
    <mergeCell ref="K203:L203"/>
    <mergeCell ref="D197:J197"/>
    <mergeCell ref="K197:L197"/>
    <mergeCell ref="D198:J198"/>
    <mergeCell ref="K198:L198"/>
    <mergeCell ref="D199:J199"/>
    <mergeCell ref="K199:L199"/>
    <mergeCell ref="D200:J200"/>
    <mergeCell ref="K200:L200"/>
    <mergeCell ref="D208:J208"/>
    <mergeCell ref="K208:L208"/>
    <mergeCell ref="D206:J206"/>
    <mergeCell ref="K206:L206"/>
    <mergeCell ref="D207:J207"/>
    <mergeCell ref="K207:L207"/>
    <mergeCell ref="D205:J205"/>
    <mergeCell ref="K205:L205"/>
    <mergeCell ref="D204:J204"/>
    <mergeCell ref="K204:L204"/>
    <mergeCell ref="D211:J211"/>
    <mergeCell ref="K211:L211"/>
    <mergeCell ref="D214:J214"/>
    <mergeCell ref="K214:L214"/>
    <mergeCell ref="D209:J209"/>
    <mergeCell ref="K209:L209"/>
    <mergeCell ref="D210:J210"/>
    <mergeCell ref="K210:L210"/>
    <mergeCell ref="D220:J220"/>
    <mergeCell ref="K220:L220"/>
    <mergeCell ref="D216:J216"/>
    <mergeCell ref="K216:L216"/>
    <mergeCell ref="D219:J219"/>
    <mergeCell ref="K219:L219"/>
    <mergeCell ref="D215:J215"/>
    <mergeCell ref="K215:L215"/>
    <mergeCell ref="D221:J221"/>
    <mergeCell ref="K221:L221"/>
    <mergeCell ref="D222:J222"/>
    <mergeCell ref="K222:L222"/>
    <mergeCell ref="A223:N223"/>
    <mergeCell ref="A226:N226"/>
    <mergeCell ref="D233:J233"/>
    <mergeCell ref="K233:L233"/>
    <mergeCell ref="D234:J234"/>
    <mergeCell ref="K234:L234"/>
    <mergeCell ref="D232:J232"/>
    <mergeCell ref="K232:L232"/>
    <mergeCell ref="A230:N230"/>
    <mergeCell ref="C224:O224"/>
    <mergeCell ref="C227:O227"/>
    <mergeCell ref="C231:O231"/>
    <mergeCell ref="D229:J229"/>
    <mergeCell ref="K229:L229"/>
    <mergeCell ref="D225:J225"/>
    <mergeCell ref="K225:L225"/>
    <mergeCell ref="D228:J228"/>
    <mergeCell ref="K228:L228"/>
    <mergeCell ref="D236:J236"/>
    <mergeCell ref="K236:L236"/>
    <mergeCell ref="D237:J237"/>
    <mergeCell ref="K237:L237"/>
    <mergeCell ref="A383:N383"/>
    <mergeCell ref="A387:O387"/>
    <mergeCell ref="D246:J246"/>
    <mergeCell ref="K246:L246"/>
    <mergeCell ref="D247:J247"/>
    <mergeCell ref="K247:L247"/>
    <mergeCell ref="D242:J242"/>
    <mergeCell ref="K242:L242"/>
    <mergeCell ref="D243:J243"/>
    <mergeCell ref="K243:L243"/>
    <mergeCell ref="D244:J244"/>
    <mergeCell ref="K244:L244"/>
    <mergeCell ref="D250:J250"/>
    <mergeCell ref="K250:L250"/>
    <mergeCell ref="D245:J245"/>
    <mergeCell ref="K245:L245"/>
    <mergeCell ref="D251:J251"/>
    <mergeCell ref="K251:L251"/>
    <mergeCell ref="D259:J259"/>
    <mergeCell ref="A248:N248"/>
    <mergeCell ref="D252:J252"/>
    <mergeCell ref="K252:L252"/>
    <mergeCell ref="D253:J253"/>
    <mergeCell ref="K253:L253"/>
    <mergeCell ref="D254:J254"/>
    <mergeCell ref="K254:L254"/>
    <mergeCell ref="D260:J260"/>
    <mergeCell ref="K260:L260"/>
    <mergeCell ref="K241:L241"/>
    <mergeCell ref="C249:O249"/>
    <mergeCell ref="A256:N256"/>
    <mergeCell ref="C257:O257"/>
    <mergeCell ref="D261:J261"/>
    <mergeCell ref="K261:L261"/>
    <mergeCell ref="D262:J262"/>
    <mergeCell ref="K262:L262"/>
    <mergeCell ref="D255:J255"/>
    <mergeCell ref="K255:L255"/>
    <mergeCell ref="D258:J258"/>
    <mergeCell ref="K258:L258"/>
    <mergeCell ref="D267:J267"/>
    <mergeCell ref="K267:L267"/>
    <mergeCell ref="K259:L259"/>
    <mergeCell ref="A264:N264"/>
    <mergeCell ref="D268:J268"/>
    <mergeCell ref="K268:L268"/>
    <mergeCell ref="D269:J269"/>
    <mergeCell ref="K269:L269"/>
    <mergeCell ref="D263:J263"/>
    <mergeCell ref="K263:L263"/>
    <mergeCell ref="D266:J266"/>
    <mergeCell ref="K266:L266"/>
    <mergeCell ref="C265:O265"/>
    <mergeCell ref="D299:J299"/>
    <mergeCell ref="K299:L299"/>
    <mergeCell ref="D275:J275"/>
    <mergeCell ref="K275:L275"/>
    <mergeCell ref="D276:J276"/>
    <mergeCell ref="K276:L276"/>
    <mergeCell ref="D279:J279"/>
    <mergeCell ref="K279:L279"/>
    <mergeCell ref="D284:J284"/>
    <mergeCell ref="K284:L284"/>
    <mergeCell ref="D285:J285"/>
    <mergeCell ref="K285:L285"/>
    <mergeCell ref="D288:J288"/>
    <mergeCell ref="K288:L288"/>
    <mergeCell ref="D289:J289"/>
    <mergeCell ref="K289:L289"/>
    <mergeCell ref="D295:J295"/>
    <mergeCell ref="K295:L295"/>
    <mergeCell ref="D297:M297"/>
    <mergeCell ref="D298:J298"/>
    <mergeCell ref="K298:L298"/>
    <mergeCell ref="D290:J290"/>
    <mergeCell ref="K290:L290"/>
    <mergeCell ref="D294:J294"/>
    <mergeCell ref="D303:M303"/>
    <mergeCell ref="D304:J304"/>
    <mergeCell ref="K304:L304"/>
    <mergeCell ref="D308:J308"/>
    <mergeCell ref="K308:L308"/>
    <mergeCell ref="D309:J309"/>
    <mergeCell ref="K309:L309"/>
    <mergeCell ref="D300:J300"/>
    <mergeCell ref="K300:L300"/>
    <mergeCell ref="D301:J301"/>
    <mergeCell ref="K301:L301"/>
    <mergeCell ref="A328:N328"/>
    <mergeCell ref="A332:N332"/>
    <mergeCell ref="C333:O333"/>
    <mergeCell ref="C329:O329"/>
    <mergeCell ref="C321:O321"/>
    <mergeCell ref="D310:J310"/>
    <mergeCell ref="K310:L310"/>
    <mergeCell ref="D313:J313"/>
    <mergeCell ref="K313:L313"/>
    <mergeCell ref="D314:J314"/>
    <mergeCell ref="K314:L314"/>
    <mergeCell ref="D317:J317"/>
    <mergeCell ref="K317:L317"/>
    <mergeCell ref="A320:N320"/>
    <mergeCell ref="C312:O312"/>
    <mergeCell ref="C316:O316"/>
    <mergeCell ref="A311:N311"/>
    <mergeCell ref="A315:N315"/>
    <mergeCell ref="D326:J326"/>
    <mergeCell ref="K326:L326"/>
    <mergeCell ref="D327:J327"/>
    <mergeCell ref="K327:L327"/>
    <mergeCell ref="D318:J318"/>
    <mergeCell ref="K318:L318"/>
    <mergeCell ref="D319:J319"/>
    <mergeCell ref="K319:L319"/>
    <mergeCell ref="D322:J322"/>
    <mergeCell ref="K322:L322"/>
    <mergeCell ref="D323:J323"/>
    <mergeCell ref="K323:L323"/>
    <mergeCell ref="D343:J343"/>
    <mergeCell ref="K343:L343"/>
    <mergeCell ref="D344:J344"/>
    <mergeCell ref="K344:L344"/>
    <mergeCell ref="D345:J345"/>
    <mergeCell ref="K345:L345"/>
    <mergeCell ref="D324:J324"/>
    <mergeCell ref="K324:L324"/>
    <mergeCell ref="D337:J337"/>
    <mergeCell ref="K337:L337"/>
    <mergeCell ref="D338:J338"/>
    <mergeCell ref="K338:L338"/>
    <mergeCell ref="D339:J339"/>
    <mergeCell ref="K339:L339"/>
    <mergeCell ref="D330:J330"/>
    <mergeCell ref="K330:L330"/>
    <mergeCell ref="D331:J331"/>
    <mergeCell ref="K331:L331"/>
    <mergeCell ref="D340:J340"/>
    <mergeCell ref="K340:L340"/>
    <mergeCell ref="D334:J334"/>
    <mergeCell ref="K334:L334"/>
    <mergeCell ref="D325:J325"/>
    <mergeCell ref="K325:L325"/>
    <mergeCell ref="D346:J346"/>
    <mergeCell ref="K346:L346"/>
    <mergeCell ref="D347:J347"/>
    <mergeCell ref="K347:L347"/>
    <mergeCell ref="D350:J350"/>
    <mergeCell ref="K350:L350"/>
    <mergeCell ref="D360:J360"/>
    <mergeCell ref="K360:L360"/>
    <mergeCell ref="K359:L359"/>
    <mergeCell ref="D365:J365"/>
    <mergeCell ref="K365:L365"/>
    <mergeCell ref="D368:J368"/>
    <mergeCell ref="K368:L368"/>
    <mergeCell ref="D351:J351"/>
    <mergeCell ref="K351:L351"/>
    <mergeCell ref="D352:J352"/>
    <mergeCell ref="K352:L352"/>
    <mergeCell ref="D353:J353"/>
    <mergeCell ref="K353:L353"/>
    <mergeCell ref="D363:J363"/>
    <mergeCell ref="K363:L363"/>
    <mergeCell ref="D364:J364"/>
    <mergeCell ref="K364:L364"/>
    <mergeCell ref="D354:J354"/>
    <mergeCell ref="K354:L354"/>
    <mergeCell ref="D355:J355"/>
    <mergeCell ref="K355:L355"/>
    <mergeCell ref="D358:J358"/>
    <mergeCell ref="K358:L358"/>
    <mergeCell ref="D359:J359"/>
    <mergeCell ref="K378:L378"/>
    <mergeCell ref="D374:J374"/>
    <mergeCell ref="K374:L374"/>
    <mergeCell ref="D375:J375"/>
    <mergeCell ref="K375:L375"/>
    <mergeCell ref="D370:J370"/>
    <mergeCell ref="K370:L370"/>
    <mergeCell ref="D381:J381"/>
    <mergeCell ref="K381:L381"/>
    <mergeCell ref="D379:J379"/>
    <mergeCell ref="K379:L379"/>
    <mergeCell ref="D380:J380"/>
    <mergeCell ref="K380:L380"/>
    <mergeCell ref="D376:J376"/>
    <mergeCell ref="K376:L376"/>
    <mergeCell ref="D377:J377"/>
    <mergeCell ref="K377:L377"/>
    <mergeCell ref="A1:O1"/>
    <mergeCell ref="A2:O2"/>
    <mergeCell ref="A3:O3"/>
    <mergeCell ref="B390:F390"/>
    <mergeCell ref="B389:O389"/>
    <mergeCell ref="K29:L29"/>
    <mergeCell ref="A5:O5"/>
    <mergeCell ref="A7:O7"/>
    <mergeCell ref="A10:O10"/>
    <mergeCell ref="A11:O11"/>
    <mergeCell ref="A12:O12"/>
    <mergeCell ref="A13:O13"/>
    <mergeCell ref="A15:O15"/>
    <mergeCell ref="A14:O14"/>
    <mergeCell ref="A6:O6"/>
    <mergeCell ref="D371:J371"/>
    <mergeCell ref="K371:L371"/>
    <mergeCell ref="D372:J372"/>
    <mergeCell ref="K372:L372"/>
    <mergeCell ref="D373:J373"/>
    <mergeCell ref="K373:L373"/>
    <mergeCell ref="D369:J369"/>
    <mergeCell ref="K369:L369"/>
    <mergeCell ref="D378:J378"/>
  </mergeCells>
  <phoneticPr fontId="13" type="noConversion"/>
  <pageMargins left="1.1023622047244095" right="0.31496062992125984" top="0.74803149606299213" bottom="0.55118110236220474" header="0.31496062992125984" footer="0.31496062992125984"/>
  <pageSetup scale="82" fitToHeight="0" orientation="portrait" r:id="rId1"/>
  <headerFooter>
    <oddHeader xml:space="preserve">&amp;L
</oddHeader>
  </headerFooter>
  <ignoredErrors>
    <ignoredError sqref="A32:C32 L32:M32 N32:XFD32 E32:J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2"/>
  <sheetViews>
    <sheetView view="pageBreakPreview" zoomScale="130" zoomScaleNormal="120" zoomScaleSheetLayoutView="130" workbookViewId="0">
      <selection activeCell="E153" sqref="E153"/>
    </sheetView>
  </sheetViews>
  <sheetFormatPr defaultRowHeight="13.2" x14ac:dyDescent="0.25"/>
  <cols>
    <col min="1" max="1" width="4.44140625" style="79" customWidth="1"/>
    <col min="2" max="2" width="7.6640625" style="79" customWidth="1"/>
    <col min="3" max="3" width="11.44140625" style="79" customWidth="1"/>
    <col min="4" max="4" width="42.109375" style="75" customWidth="1"/>
    <col min="5" max="5" width="6.44140625" style="79" customWidth="1"/>
    <col min="6" max="6" width="5.44140625" style="79" customWidth="1"/>
    <col min="7" max="7" width="6.77734375" style="82" customWidth="1"/>
    <col min="8" max="8" width="17.77734375" style="82" customWidth="1"/>
    <col min="9" max="9" width="12.77734375" customWidth="1"/>
    <col min="11" max="11" width="11" bestFit="1" customWidth="1"/>
  </cols>
  <sheetData>
    <row r="1" spans="1:19" ht="17.399999999999999" x14ac:dyDescent="0.25">
      <c r="A1" s="197" t="s">
        <v>1127</v>
      </c>
      <c r="B1" s="197"/>
      <c r="C1" s="197"/>
      <c r="D1" s="197"/>
      <c r="E1" s="197"/>
      <c r="F1" s="197"/>
      <c r="G1" s="197"/>
      <c r="H1" s="197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7.399999999999999" x14ac:dyDescent="0.25">
      <c r="A2" s="197" t="s">
        <v>1109</v>
      </c>
      <c r="B2" s="197"/>
      <c r="C2" s="197"/>
      <c r="D2" s="197"/>
      <c r="E2" s="197"/>
      <c r="F2" s="197"/>
      <c r="G2" s="197"/>
      <c r="H2" s="197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56.25" customHeight="1" x14ac:dyDescent="0.25">
      <c r="A3" s="196" t="s">
        <v>1098</v>
      </c>
      <c r="B3" s="196"/>
      <c r="C3" s="196"/>
      <c r="D3" s="196"/>
      <c r="E3" s="196"/>
      <c r="F3" s="196"/>
      <c r="G3" s="196"/>
      <c r="H3" s="196"/>
      <c r="I3" s="18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16" t="s">
        <v>0</v>
      </c>
      <c r="B4" s="216"/>
      <c r="C4" s="216"/>
      <c r="D4" s="216"/>
      <c r="E4" s="216"/>
      <c r="F4" s="216"/>
      <c r="G4" s="216"/>
      <c r="H4" s="216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217" t="s">
        <v>997</v>
      </c>
      <c r="B5" s="217"/>
      <c r="C5" s="217"/>
      <c r="D5" s="217"/>
      <c r="E5" s="217"/>
      <c r="F5" s="217"/>
      <c r="G5" s="217"/>
      <c r="H5" s="217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216" t="s">
        <v>998</v>
      </c>
      <c r="B6" s="216"/>
      <c r="C6" s="216"/>
      <c r="D6" s="216"/>
      <c r="E6" s="216"/>
      <c r="F6" s="216"/>
      <c r="G6" s="216"/>
      <c r="H6" s="216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216" t="s">
        <v>999</v>
      </c>
      <c r="B7" s="216"/>
      <c r="C7" s="216"/>
      <c r="D7" s="216"/>
      <c r="E7" s="216"/>
      <c r="F7" s="216"/>
      <c r="G7" s="216"/>
      <c r="H7" s="216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216" t="s">
        <v>1000</v>
      </c>
      <c r="B8" s="216"/>
      <c r="C8" s="216"/>
      <c r="D8" s="216"/>
      <c r="E8" s="216"/>
      <c r="F8" s="216"/>
      <c r="G8" s="216"/>
      <c r="H8" s="216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217" t="s">
        <v>1001</v>
      </c>
      <c r="B9" s="217"/>
      <c r="C9" s="217"/>
      <c r="D9" s="217"/>
      <c r="E9" s="217"/>
      <c r="F9" s="217"/>
      <c r="G9" s="217"/>
      <c r="H9" s="217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16" t="s">
        <v>1002</v>
      </c>
      <c r="B10" s="216"/>
      <c r="C10" s="216"/>
      <c r="D10" s="216"/>
      <c r="E10" s="216"/>
      <c r="F10" s="216"/>
      <c r="G10" s="216"/>
      <c r="H10" s="2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217" t="s">
        <v>1003</v>
      </c>
      <c r="B11" s="217"/>
      <c r="C11" s="217"/>
      <c r="D11" s="217"/>
      <c r="E11" s="217"/>
      <c r="F11" s="217"/>
      <c r="G11" s="217"/>
      <c r="H11" s="2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16" t="s">
        <v>1004</v>
      </c>
      <c r="B12" s="216"/>
      <c r="C12" s="216"/>
      <c r="D12" s="216"/>
      <c r="E12" s="216"/>
      <c r="F12" s="216"/>
      <c r="G12" s="216"/>
      <c r="H12" s="21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217" t="s">
        <v>1005</v>
      </c>
      <c r="B13" s="217"/>
      <c r="C13" s="217"/>
      <c r="D13" s="217"/>
      <c r="E13" s="217"/>
      <c r="F13" s="217"/>
      <c r="G13" s="217"/>
      <c r="H13" s="2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17" t="s">
        <v>1006</v>
      </c>
      <c r="B14" s="217"/>
      <c r="C14" s="217"/>
      <c r="D14" s="217"/>
      <c r="E14" s="217"/>
      <c r="F14" s="217"/>
      <c r="G14" s="217"/>
      <c r="H14" s="21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17" t="s">
        <v>737</v>
      </c>
      <c r="B15" s="217"/>
      <c r="C15" s="217"/>
      <c r="D15" s="217"/>
      <c r="E15" s="217"/>
      <c r="F15" s="217"/>
      <c r="G15" s="217"/>
      <c r="H15" s="2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7" spans="1:8" ht="3" customHeight="1" thickBot="1" x14ac:dyDescent="0.3"/>
    <row r="18" spans="1:8" x14ac:dyDescent="0.25">
      <c r="A18" s="199" t="s">
        <v>738</v>
      </c>
      <c r="B18" s="201" t="s">
        <v>779</v>
      </c>
      <c r="C18" s="202" t="s">
        <v>3</v>
      </c>
      <c r="D18" s="201" t="s">
        <v>6</v>
      </c>
      <c r="E18" s="201" t="s">
        <v>993</v>
      </c>
      <c r="F18" s="201" t="s">
        <v>780</v>
      </c>
      <c r="G18" s="192" t="s">
        <v>992</v>
      </c>
      <c r="H18" s="194" t="s">
        <v>781</v>
      </c>
    </row>
    <row r="19" spans="1:8" ht="21" customHeight="1" x14ac:dyDescent="0.25">
      <c r="A19" s="200"/>
      <c r="B19" s="189"/>
      <c r="C19" s="190"/>
      <c r="D19" s="189"/>
      <c r="E19" s="189"/>
      <c r="F19" s="189"/>
      <c r="G19" s="193"/>
      <c r="H19" s="195"/>
    </row>
    <row r="20" spans="1:8" x14ac:dyDescent="0.25">
      <c r="A20" s="200">
        <v>1</v>
      </c>
      <c r="B20" s="189">
        <v>2</v>
      </c>
      <c r="C20" s="190">
        <v>3</v>
      </c>
      <c r="D20" s="189">
        <v>4</v>
      </c>
      <c r="E20" s="189">
        <v>5</v>
      </c>
      <c r="F20" s="189">
        <v>6</v>
      </c>
      <c r="G20" s="188">
        <v>7</v>
      </c>
      <c r="H20" s="203">
        <v>8</v>
      </c>
    </row>
    <row r="21" spans="1:8" x14ac:dyDescent="0.25">
      <c r="A21" s="200"/>
      <c r="B21" s="189"/>
      <c r="C21" s="190"/>
      <c r="D21" s="189"/>
      <c r="E21" s="189"/>
      <c r="F21" s="189"/>
      <c r="G21" s="188"/>
      <c r="H21" s="203"/>
    </row>
    <row r="22" spans="1:8" x14ac:dyDescent="0.25">
      <c r="A22" s="92"/>
      <c r="B22" s="93">
        <v>1</v>
      </c>
      <c r="C22" s="204" t="s">
        <v>782</v>
      </c>
      <c r="D22" s="204"/>
      <c r="E22" s="204"/>
      <c r="F22" s="204"/>
      <c r="G22" s="204"/>
      <c r="H22" s="205"/>
    </row>
    <row r="23" spans="1:8" x14ac:dyDescent="0.25">
      <c r="A23" s="94"/>
      <c r="B23" s="77">
        <v>1.1000000000000001</v>
      </c>
      <c r="C23" s="208" t="s">
        <v>783</v>
      </c>
      <c r="D23" s="208"/>
      <c r="E23" s="208"/>
      <c r="F23" s="208"/>
      <c r="G23" s="208"/>
      <c r="H23" s="209"/>
    </row>
    <row r="24" spans="1:8" ht="28.8" x14ac:dyDescent="0.25">
      <c r="A24" s="95">
        <v>1</v>
      </c>
      <c r="B24" s="80" t="s">
        <v>784</v>
      </c>
      <c r="C24" s="96" t="s">
        <v>994</v>
      </c>
      <c r="D24" s="76" t="s">
        <v>785</v>
      </c>
      <c r="E24" s="80" t="s">
        <v>246</v>
      </c>
      <c r="F24" s="80">
        <v>28.5</v>
      </c>
      <c r="G24" s="89"/>
      <c r="H24" s="97">
        <f>ROUND((F24*G24),2)</f>
        <v>0</v>
      </c>
    </row>
    <row r="25" spans="1:8" x14ac:dyDescent="0.25">
      <c r="A25" s="95">
        <f>A24+1</f>
        <v>2</v>
      </c>
      <c r="B25" s="80" t="s">
        <v>786</v>
      </c>
      <c r="C25" s="96" t="s">
        <v>994</v>
      </c>
      <c r="D25" s="76" t="s">
        <v>787</v>
      </c>
      <c r="E25" s="80" t="s">
        <v>246</v>
      </c>
      <c r="F25" s="80">
        <v>450.24</v>
      </c>
      <c r="G25" s="89"/>
      <c r="H25" s="97">
        <f t="shared" ref="H25:H58" si="0">ROUND((F25*G25),2)</f>
        <v>0</v>
      </c>
    </row>
    <row r="26" spans="1:8" ht="19.2" x14ac:dyDescent="0.25">
      <c r="A26" s="95">
        <f t="shared" ref="A26:A36" si="1">A25+1</f>
        <v>3</v>
      </c>
      <c r="B26" s="80" t="s">
        <v>788</v>
      </c>
      <c r="C26" s="96" t="s">
        <v>994</v>
      </c>
      <c r="D26" s="76" t="s">
        <v>789</v>
      </c>
      <c r="E26" s="80" t="s">
        <v>24</v>
      </c>
      <c r="F26" s="80">
        <v>1407</v>
      </c>
      <c r="G26" s="89"/>
      <c r="H26" s="97">
        <f t="shared" si="0"/>
        <v>0</v>
      </c>
    </row>
    <row r="27" spans="1:8" ht="28.8" x14ac:dyDescent="0.25">
      <c r="A27" s="95">
        <f t="shared" si="1"/>
        <v>4</v>
      </c>
      <c r="B27" s="80" t="s">
        <v>790</v>
      </c>
      <c r="C27" s="96" t="s">
        <v>994</v>
      </c>
      <c r="D27" s="76" t="s">
        <v>791</v>
      </c>
      <c r="E27" s="80" t="s">
        <v>24</v>
      </c>
      <c r="F27" s="80">
        <v>141</v>
      </c>
      <c r="G27" s="89"/>
      <c r="H27" s="97">
        <f t="shared" si="0"/>
        <v>0</v>
      </c>
    </row>
    <row r="28" spans="1:8" ht="28.8" x14ac:dyDescent="0.25">
      <c r="A28" s="95">
        <f t="shared" si="1"/>
        <v>5</v>
      </c>
      <c r="B28" s="80" t="s">
        <v>792</v>
      </c>
      <c r="C28" s="96" t="s">
        <v>994</v>
      </c>
      <c r="D28" s="76" t="s">
        <v>793</v>
      </c>
      <c r="E28" s="80" t="s">
        <v>24</v>
      </c>
      <c r="F28" s="80">
        <v>170</v>
      </c>
      <c r="G28" s="89"/>
      <c r="H28" s="97">
        <f t="shared" si="0"/>
        <v>0</v>
      </c>
    </row>
    <row r="29" spans="1:8" ht="19.2" x14ac:dyDescent="0.25">
      <c r="A29" s="95">
        <f t="shared" si="1"/>
        <v>6</v>
      </c>
      <c r="B29" s="80" t="s">
        <v>794</v>
      </c>
      <c r="C29" s="96" t="s">
        <v>994</v>
      </c>
      <c r="D29" s="76" t="s">
        <v>795</v>
      </c>
      <c r="E29" s="80" t="s">
        <v>246</v>
      </c>
      <c r="F29" s="80">
        <v>36</v>
      </c>
      <c r="G29" s="89"/>
      <c r="H29" s="97">
        <f t="shared" si="0"/>
        <v>0</v>
      </c>
    </row>
    <row r="30" spans="1:8" x14ac:dyDescent="0.25">
      <c r="A30" s="95">
        <f t="shared" si="1"/>
        <v>7</v>
      </c>
      <c r="B30" s="80" t="s">
        <v>796</v>
      </c>
      <c r="C30" s="96" t="s">
        <v>994</v>
      </c>
      <c r="D30" s="76" t="s">
        <v>797</v>
      </c>
      <c r="E30" s="80" t="s">
        <v>139</v>
      </c>
      <c r="F30" s="80">
        <v>8</v>
      </c>
      <c r="G30" s="89"/>
      <c r="H30" s="97">
        <f t="shared" si="0"/>
        <v>0</v>
      </c>
    </row>
    <row r="31" spans="1:8" ht="28.8" x14ac:dyDescent="0.25">
      <c r="A31" s="95">
        <f t="shared" si="1"/>
        <v>8</v>
      </c>
      <c r="B31" s="80" t="s">
        <v>798</v>
      </c>
      <c r="C31" s="96" t="s">
        <v>994</v>
      </c>
      <c r="D31" s="76" t="s">
        <v>799</v>
      </c>
      <c r="E31" s="80" t="s">
        <v>24</v>
      </c>
      <c r="F31" s="80">
        <v>109</v>
      </c>
      <c r="G31" s="89"/>
      <c r="H31" s="97">
        <f t="shared" si="0"/>
        <v>0</v>
      </c>
    </row>
    <row r="32" spans="1:8" ht="19.2" x14ac:dyDescent="0.25">
      <c r="A32" s="95">
        <f t="shared" si="1"/>
        <v>9</v>
      </c>
      <c r="B32" s="80" t="s">
        <v>800</v>
      </c>
      <c r="C32" s="96" t="s">
        <v>994</v>
      </c>
      <c r="D32" s="76" t="s">
        <v>801</v>
      </c>
      <c r="E32" s="80" t="s">
        <v>24</v>
      </c>
      <c r="F32" s="80">
        <v>1180</v>
      </c>
      <c r="G32" s="89"/>
      <c r="H32" s="97">
        <f t="shared" si="0"/>
        <v>0</v>
      </c>
    </row>
    <row r="33" spans="1:8" ht="19.2" x14ac:dyDescent="0.25">
      <c r="A33" s="95">
        <f t="shared" si="1"/>
        <v>10</v>
      </c>
      <c r="B33" s="80" t="s">
        <v>802</v>
      </c>
      <c r="C33" s="96" t="s">
        <v>994</v>
      </c>
      <c r="D33" s="76" t="s">
        <v>803</v>
      </c>
      <c r="E33" s="80" t="s">
        <v>24</v>
      </c>
      <c r="F33" s="80">
        <v>558</v>
      </c>
      <c r="G33" s="89"/>
      <c r="H33" s="97">
        <f t="shared" si="0"/>
        <v>0</v>
      </c>
    </row>
    <row r="34" spans="1:8" ht="38.4" x14ac:dyDescent="0.25">
      <c r="A34" s="95">
        <f t="shared" si="1"/>
        <v>11</v>
      </c>
      <c r="B34" s="80" t="s">
        <v>804</v>
      </c>
      <c r="C34" s="96" t="s">
        <v>994</v>
      </c>
      <c r="D34" s="76" t="s">
        <v>805</v>
      </c>
      <c r="E34" s="80" t="s">
        <v>24</v>
      </c>
      <c r="F34" s="80">
        <v>2</v>
      </c>
      <c r="G34" s="89"/>
      <c r="H34" s="97">
        <f t="shared" si="0"/>
        <v>0</v>
      </c>
    </row>
    <row r="35" spans="1:8" x14ac:dyDescent="0.25">
      <c r="A35" s="95">
        <f t="shared" si="1"/>
        <v>12</v>
      </c>
      <c r="B35" s="80" t="s">
        <v>806</v>
      </c>
      <c r="C35" s="96" t="s">
        <v>994</v>
      </c>
      <c r="D35" s="76" t="s">
        <v>807</v>
      </c>
      <c r="E35" s="80" t="s">
        <v>246</v>
      </c>
      <c r="F35" s="80">
        <v>337.68</v>
      </c>
      <c r="G35" s="89"/>
      <c r="H35" s="97">
        <f t="shared" si="0"/>
        <v>0</v>
      </c>
    </row>
    <row r="36" spans="1:8" ht="38.4" x14ac:dyDescent="0.25">
      <c r="A36" s="95">
        <f t="shared" si="1"/>
        <v>13</v>
      </c>
      <c r="B36" s="80" t="s">
        <v>808</v>
      </c>
      <c r="C36" s="96" t="s">
        <v>994</v>
      </c>
      <c r="D36" s="76" t="s">
        <v>809</v>
      </c>
      <c r="E36" s="80" t="s">
        <v>139</v>
      </c>
      <c r="F36" s="80">
        <v>94</v>
      </c>
      <c r="G36" s="89"/>
      <c r="H36" s="97">
        <f t="shared" si="0"/>
        <v>0</v>
      </c>
    </row>
    <row r="37" spans="1:8" x14ac:dyDescent="0.25">
      <c r="A37" s="210" t="s">
        <v>1155</v>
      </c>
      <c r="B37" s="211"/>
      <c r="C37" s="211"/>
      <c r="D37" s="211"/>
      <c r="E37" s="211"/>
      <c r="F37" s="211"/>
      <c r="G37" s="211"/>
      <c r="H37" s="97">
        <f>SUM(H24:H36)</f>
        <v>0</v>
      </c>
    </row>
    <row r="38" spans="1:8" x14ac:dyDescent="0.25">
      <c r="A38" s="94"/>
      <c r="B38" s="77">
        <v>1.2</v>
      </c>
      <c r="C38" s="208" t="s">
        <v>810</v>
      </c>
      <c r="D38" s="208"/>
      <c r="E38" s="208"/>
      <c r="F38" s="208"/>
      <c r="G38" s="208"/>
      <c r="H38" s="209"/>
    </row>
    <row r="39" spans="1:8" ht="28.8" x14ac:dyDescent="0.25">
      <c r="A39" s="95">
        <f>A36+1</f>
        <v>14</v>
      </c>
      <c r="B39" s="80" t="s">
        <v>811</v>
      </c>
      <c r="C39" s="96" t="s">
        <v>994</v>
      </c>
      <c r="D39" s="76" t="s">
        <v>812</v>
      </c>
      <c r="E39" s="80" t="s">
        <v>246</v>
      </c>
      <c r="F39" s="80">
        <v>0.6</v>
      </c>
      <c r="G39" s="89"/>
      <c r="H39" s="97">
        <f t="shared" si="0"/>
        <v>0</v>
      </c>
    </row>
    <row r="40" spans="1:8" ht="48" x14ac:dyDescent="0.25">
      <c r="A40" s="95">
        <f>A39+1</f>
        <v>15</v>
      </c>
      <c r="B40" s="80" t="s">
        <v>813</v>
      </c>
      <c r="C40" s="96" t="s">
        <v>994</v>
      </c>
      <c r="D40" s="76" t="s">
        <v>814</v>
      </c>
      <c r="E40" s="80" t="s">
        <v>139</v>
      </c>
      <c r="F40" s="80">
        <v>1</v>
      </c>
      <c r="G40" s="89"/>
      <c r="H40" s="97">
        <f t="shared" si="0"/>
        <v>0</v>
      </c>
    </row>
    <row r="41" spans="1:8" x14ac:dyDescent="0.25">
      <c r="A41" s="210" t="s">
        <v>1155</v>
      </c>
      <c r="B41" s="211"/>
      <c r="C41" s="211"/>
      <c r="D41" s="211"/>
      <c r="E41" s="211"/>
      <c r="F41" s="211"/>
      <c r="G41" s="211"/>
      <c r="H41" s="97">
        <f>SUM(H39:H40)</f>
        <v>0</v>
      </c>
    </row>
    <row r="42" spans="1:8" x14ac:dyDescent="0.25">
      <c r="A42" s="94"/>
      <c r="B42" s="77">
        <v>1.3</v>
      </c>
      <c r="C42" s="208" t="s">
        <v>815</v>
      </c>
      <c r="D42" s="208"/>
      <c r="E42" s="208"/>
      <c r="F42" s="208"/>
      <c r="G42" s="208"/>
      <c r="H42" s="209"/>
    </row>
    <row r="43" spans="1:8" ht="57.6" x14ac:dyDescent="0.25">
      <c r="A43" s="95">
        <f>A40+1</f>
        <v>16</v>
      </c>
      <c r="B43" s="80" t="s">
        <v>816</v>
      </c>
      <c r="C43" s="96" t="s">
        <v>994</v>
      </c>
      <c r="D43" s="76" t="s">
        <v>817</v>
      </c>
      <c r="E43" s="80" t="s">
        <v>139</v>
      </c>
      <c r="F43" s="80">
        <v>27</v>
      </c>
      <c r="G43" s="89"/>
      <c r="H43" s="97">
        <f t="shared" si="0"/>
        <v>0</v>
      </c>
    </row>
    <row r="44" spans="1:8" ht="28.8" x14ac:dyDescent="0.25">
      <c r="A44" s="95">
        <f>A43+1</f>
        <v>17</v>
      </c>
      <c r="B44" s="80" t="s">
        <v>818</v>
      </c>
      <c r="C44" s="96" t="s">
        <v>994</v>
      </c>
      <c r="D44" s="76" t="s">
        <v>819</v>
      </c>
      <c r="E44" s="80" t="s">
        <v>139</v>
      </c>
      <c r="F44" s="80">
        <v>27</v>
      </c>
      <c r="G44" s="89"/>
      <c r="H44" s="97">
        <f t="shared" si="0"/>
        <v>0</v>
      </c>
    </row>
    <row r="45" spans="1:8" ht="57.6" x14ac:dyDescent="0.25">
      <c r="A45" s="95">
        <f t="shared" ref="A45:A51" si="2">A44+1</f>
        <v>18</v>
      </c>
      <c r="B45" s="80" t="s">
        <v>820</v>
      </c>
      <c r="C45" s="96" t="s">
        <v>994</v>
      </c>
      <c r="D45" s="76" t="s">
        <v>821</v>
      </c>
      <c r="E45" s="80" t="s">
        <v>139</v>
      </c>
      <c r="F45" s="80">
        <v>10</v>
      </c>
      <c r="G45" s="89"/>
      <c r="H45" s="97">
        <f t="shared" si="0"/>
        <v>0</v>
      </c>
    </row>
    <row r="46" spans="1:8" ht="57.6" x14ac:dyDescent="0.25">
      <c r="A46" s="95">
        <f t="shared" si="2"/>
        <v>19</v>
      </c>
      <c r="B46" s="80" t="s">
        <v>822</v>
      </c>
      <c r="C46" s="96" t="s">
        <v>994</v>
      </c>
      <c r="D46" s="76" t="s">
        <v>823</v>
      </c>
      <c r="E46" s="80" t="s">
        <v>139</v>
      </c>
      <c r="F46" s="80">
        <v>8</v>
      </c>
      <c r="G46" s="89"/>
      <c r="H46" s="97">
        <f t="shared" si="0"/>
        <v>0</v>
      </c>
    </row>
    <row r="47" spans="1:8" ht="28.8" x14ac:dyDescent="0.25">
      <c r="A47" s="95">
        <f t="shared" si="2"/>
        <v>20</v>
      </c>
      <c r="B47" s="80" t="s">
        <v>824</v>
      </c>
      <c r="C47" s="96" t="s">
        <v>994</v>
      </c>
      <c r="D47" s="76" t="s">
        <v>825</v>
      </c>
      <c r="E47" s="80" t="s">
        <v>139</v>
      </c>
      <c r="F47" s="80">
        <v>18</v>
      </c>
      <c r="G47" s="89"/>
      <c r="H47" s="97">
        <f t="shared" si="0"/>
        <v>0</v>
      </c>
    </row>
    <row r="48" spans="1:8" ht="23.25" customHeight="1" x14ac:dyDescent="0.25">
      <c r="A48" s="95">
        <f t="shared" si="2"/>
        <v>21</v>
      </c>
      <c r="B48" s="80" t="s">
        <v>826</v>
      </c>
      <c r="C48" s="96" t="s">
        <v>994</v>
      </c>
      <c r="D48" s="76" t="s">
        <v>827</v>
      </c>
      <c r="E48" s="126" t="s">
        <v>1170</v>
      </c>
      <c r="F48" s="80">
        <v>415</v>
      </c>
      <c r="G48" s="89"/>
      <c r="H48" s="97">
        <f t="shared" si="0"/>
        <v>0</v>
      </c>
    </row>
    <row r="49" spans="1:8" ht="124.8" x14ac:dyDescent="0.25">
      <c r="A49" s="95">
        <f t="shared" si="2"/>
        <v>22</v>
      </c>
      <c r="B49" s="80" t="s">
        <v>828</v>
      </c>
      <c r="C49" s="96" t="s">
        <v>994</v>
      </c>
      <c r="D49" s="76" t="s">
        <v>829</v>
      </c>
      <c r="E49" s="80" t="s">
        <v>139</v>
      </c>
      <c r="F49" s="80">
        <v>27</v>
      </c>
      <c r="G49" s="89"/>
      <c r="H49" s="97">
        <f t="shared" si="0"/>
        <v>0</v>
      </c>
    </row>
    <row r="50" spans="1:8" ht="124.8" x14ac:dyDescent="0.25">
      <c r="A50" s="95">
        <f t="shared" si="2"/>
        <v>23</v>
      </c>
      <c r="B50" s="80" t="s">
        <v>830</v>
      </c>
      <c r="C50" s="96" t="s">
        <v>994</v>
      </c>
      <c r="D50" s="76" t="s">
        <v>831</v>
      </c>
      <c r="E50" s="80" t="s">
        <v>139</v>
      </c>
      <c r="F50" s="80">
        <v>10</v>
      </c>
      <c r="G50" s="89"/>
      <c r="H50" s="97">
        <f t="shared" si="0"/>
        <v>0</v>
      </c>
    </row>
    <row r="51" spans="1:8" ht="124.8" x14ac:dyDescent="0.25">
      <c r="A51" s="95">
        <f t="shared" si="2"/>
        <v>24</v>
      </c>
      <c r="B51" s="80" t="s">
        <v>832</v>
      </c>
      <c r="C51" s="96" t="s">
        <v>994</v>
      </c>
      <c r="D51" s="76" t="s">
        <v>833</v>
      </c>
      <c r="E51" s="80" t="s">
        <v>139</v>
      </c>
      <c r="F51" s="80">
        <v>8</v>
      </c>
      <c r="G51" s="89"/>
      <c r="H51" s="97">
        <f t="shared" si="0"/>
        <v>0</v>
      </c>
    </row>
    <row r="52" spans="1:8" x14ac:dyDescent="0.25">
      <c r="A52" s="210" t="s">
        <v>1155</v>
      </c>
      <c r="B52" s="211"/>
      <c r="C52" s="211"/>
      <c r="D52" s="211"/>
      <c r="E52" s="211"/>
      <c r="F52" s="211"/>
      <c r="G52" s="211"/>
      <c r="H52" s="97">
        <f>SUM(H43:H51)</f>
        <v>0</v>
      </c>
    </row>
    <row r="53" spans="1:8" ht="12.75" customHeight="1" x14ac:dyDescent="0.25">
      <c r="A53" s="94"/>
      <c r="B53" s="77">
        <v>1.4</v>
      </c>
      <c r="C53" s="208" t="s">
        <v>834</v>
      </c>
      <c r="D53" s="208"/>
      <c r="E53" s="208"/>
      <c r="F53" s="208"/>
      <c r="G53" s="208"/>
      <c r="H53" s="209"/>
    </row>
    <row r="54" spans="1:8" ht="19.2" x14ac:dyDescent="0.25">
      <c r="A54" s="95">
        <v>25</v>
      </c>
      <c r="B54" s="80" t="s">
        <v>835</v>
      </c>
      <c r="C54" s="96" t="s">
        <v>994</v>
      </c>
      <c r="D54" s="76" t="s">
        <v>836</v>
      </c>
      <c r="E54" s="80" t="s">
        <v>24</v>
      </c>
      <c r="F54" s="80">
        <v>1587</v>
      </c>
      <c r="G54" s="89"/>
      <c r="H54" s="97">
        <f t="shared" si="0"/>
        <v>0</v>
      </c>
    </row>
    <row r="55" spans="1:8" ht="19.2" x14ac:dyDescent="0.25">
      <c r="A55" s="95">
        <f t="shared" ref="A55:A58" si="3">A54+1</f>
        <v>26</v>
      </c>
      <c r="B55" s="80" t="s">
        <v>837</v>
      </c>
      <c r="C55" s="96" t="s">
        <v>994</v>
      </c>
      <c r="D55" s="76" t="s">
        <v>838</v>
      </c>
      <c r="E55" s="80" t="s">
        <v>139</v>
      </c>
      <c r="F55" s="80">
        <v>45</v>
      </c>
      <c r="G55" s="89"/>
      <c r="H55" s="97">
        <f t="shared" si="0"/>
        <v>0</v>
      </c>
    </row>
    <row r="56" spans="1:8" x14ac:dyDescent="0.25">
      <c r="A56" s="95">
        <f t="shared" si="3"/>
        <v>27</v>
      </c>
      <c r="B56" s="80" t="s">
        <v>839</v>
      </c>
      <c r="C56" s="96" t="s">
        <v>994</v>
      </c>
      <c r="D56" s="76" t="s">
        <v>840</v>
      </c>
      <c r="E56" s="127" t="s">
        <v>945</v>
      </c>
      <c r="F56" s="80">
        <v>47</v>
      </c>
      <c r="G56" s="89"/>
      <c r="H56" s="97">
        <f t="shared" si="0"/>
        <v>0</v>
      </c>
    </row>
    <row r="57" spans="1:8" ht="19.2" x14ac:dyDescent="0.25">
      <c r="A57" s="95">
        <f t="shared" si="3"/>
        <v>28</v>
      </c>
      <c r="B57" s="80" t="s">
        <v>841</v>
      </c>
      <c r="C57" s="96" t="s">
        <v>994</v>
      </c>
      <c r="D57" s="76" t="s">
        <v>842</v>
      </c>
      <c r="E57" s="127" t="s">
        <v>139</v>
      </c>
      <c r="F57" s="80">
        <v>45</v>
      </c>
      <c r="G57" s="89"/>
      <c r="H57" s="97">
        <f t="shared" si="0"/>
        <v>0</v>
      </c>
    </row>
    <row r="58" spans="1:8" x14ac:dyDescent="0.25">
      <c r="A58" s="95">
        <f t="shared" si="3"/>
        <v>29</v>
      </c>
      <c r="B58" s="80" t="s">
        <v>843</v>
      </c>
      <c r="C58" s="96" t="s">
        <v>994</v>
      </c>
      <c r="D58" s="76" t="s">
        <v>844</v>
      </c>
      <c r="E58" s="127" t="s">
        <v>139</v>
      </c>
      <c r="F58" s="80">
        <v>46</v>
      </c>
      <c r="G58" s="89"/>
      <c r="H58" s="97">
        <f t="shared" si="0"/>
        <v>0</v>
      </c>
    </row>
    <row r="59" spans="1:8" x14ac:dyDescent="0.25">
      <c r="A59" s="210" t="s">
        <v>1155</v>
      </c>
      <c r="B59" s="211"/>
      <c r="C59" s="211"/>
      <c r="D59" s="211"/>
      <c r="E59" s="211"/>
      <c r="F59" s="211"/>
      <c r="G59" s="211"/>
      <c r="H59" s="97">
        <f>SUM(H54:H58)</f>
        <v>0</v>
      </c>
    </row>
    <row r="60" spans="1:8" x14ac:dyDescent="0.25">
      <c r="A60" s="212" t="s">
        <v>845</v>
      </c>
      <c r="B60" s="213"/>
      <c r="C60" s="213"/>
      <c r="D60" s="213"/>
      <c r="E60" s="213"/>
      <c r="F60" s="213"/>
      <c r="G60" s="213"/>
      <c r="H60" s="98">
        <f>H59+H52+H41+H37</f>
        <v>0</v>
      </c>
    </row>
    <row r="61" spans="1:8" x14ac:dyDescent="0.25">
      <c r="A61" s="99"/>
      <c r="B61" s="78">
        <v>2</v>
      </c>
      <c r="C61" s="206" t="s">
        <v>846</v>
      </c>
      <c r="D61" s="206"/>
      <c r="E61" s="206"/>
      <c r="F61" s="206"/>
      <c r="G61" s="206"/>
      <c r="H61" s="207"/>
    </row>
    <row r="62" spans="1:8" x14ac:dyDescent="0.25">
      <c r="A62" s="94"/>
      <c r="B62" s="77">
        <v>2.1</v>
      </c>
      <c r="C62" s="208" t="s">
        <v>847</v>
      </c>
      <c r="D62" s="208"/>
      <c r="E62" s="208"/>
      <c r="F62" s="208"/>
      <c r="G62" s="208"/>
      <c r="H62" s="209"/>
    </row>
    <row r="63" spans="1:8" ht="28.8" x14ac:dyDescent="0.25">
      <c r="A63" s="95">
        <v>30</v>
      </c>
      <c r="B63" s="80" t="s">
        <v>848</v>
      </c>
      <c r="C63" s="96" t="s">
        <v>994</v>
      </c>
      <c r="D63" s="76" t="s">
        <v>849</v>
      </c>
      <c r="E63" s="80" t="s">
        <v>246</v>
      </c>
      <c r="F63" s="80">
        <v>6.9</v>
      </c>
      <c r="G63" s="89"/>
      <c r="H63" s="97">
        <f t="shared" ref="H63:H78" si="4">ROUND((F63*G63),2)</f>
        <v>0</v>
      </c>
    </row>
    <row r="64" spans="1:8" x14ac:dyDescent="0.25">
      <c r="A64" s="95">
        <f t="shared" ref="A64:A70" si="5">A63+1</f>
        <v>31</v>
      </c>
      <c r="B64" s="80" t="s">
        <v>850</v>
      </c>
      <c r="C64" s="96" t="s">
        <v>994</v>
      </c>
      <c r="D64" s="76" t="s">
        <v>787</v>
      </c>
      <c r="E64" s="80" t="s">
        <v>246</v>
      </c>
      <c r="F64" s="80">
        <v>24.8</v>
      </c>
      <c r="G64" s="89"/>
      <c r="H64" s="97">
        <f t="shared" si="4"/>
        <v>0</v>
      </c>
    </row>
    <row r="65" spans="1:8" ht="19.2" x14ac:dyDescent="0.25">
      <c r="A65" s="95">
        <f t="shared" si="5"/>
        <v>32</v>
      </c>
      <c r="B65" s="80" t="s">
        <v>851</v>
      </c>
      <c r="C65" s="96" t="s">
        <v>994</v>
      </c>
      <c r="D65" s="76" t="s">
        <v>789</v>
      </c>
      <c r="E65" s="80" t="s">
        <v>24</v>
      </c>
      <c r="F65" s="80">
        <v>62</v>
      </c>
      <c r="G65" s="89"/>
      <c r="H65" s="97">
        <f t="shared" si="4"/>
        <v>0</v>
      </c>
    </row>
    <row r="66" spans="1:8" ht="28.8" x14ac:dyDescent="0.25">
      <c r="A66" s="95">
        <f t="shared" si="5"/>
        <v>33</v>
      </c>
      <c r="B66" s="80" t="s">
        <v>852</v>
      </c>
      <c r="C66" s="96" t="s">
        <v>994</v>
      </c>
      <c r="D66" s="76" t="s">
        <v>853</v>
      </c>
      <c r="E66" s="80" t="s">
        <v>24</v>
      </c>
      <c r="F66" s="80">
        <v>5</v>
      </c>
      <c r="G66" s="89"/>
      <c r="H66" s="97">
        <f t="shared" si="4"/>
        <v>0</v>
      </c>
    </row>
    <row r="67" spans="1:8" ht="28.8" x14ac:dyDescent="0.25">
      <c r="A67" s="95">
        <f t="shared" si="5"/>
        <v>34</v>
      </c>
      <c r="B67" s="80" t="s">
        <v>854</v>
      </c>
      <c r="C67" s="96" t="s">
        <v>994</v>
      </c>
      <c r="D67" s="76" t="s">
        <v>855</v>
      </c>
      <c r="E67" s="80" t="s">
        <v>24</v>
      </c>
      <c r="F67" s="80">
        <v>189</v>
      </c>
      <c r="G67" s="89"/>
      <c r="H67" s="97">
        <f t="shared" si="4"/>
        <v>0</v>
      </c>
    </row>
    <row r="68" spans="1:8" ht="28.8" x14ac:dyDescent="0.25">
      <c r="A68" s="95">
        <f t="shared" si="5"/>
        <v>35</v>
      </c>
      <c r="B68" s="80" t="s">
        <v>856</v>
      </c>
      <c r="C68" s="96" t="s">
        <v>994</v>
      </c>
      <c r="D68" s="76" t="s">
        <v>857</v>
      </c>
      <c r="E68" s="80" t="s">
        <v>24</v>
      </c>
      <c r="F68" s="80">
        <v>15</v>
      </c>
      <c r="G68" s="89"/>
      <c r="H68" s="97">
        <f t="shared" si="4"/>
        <v>0</v>
      </c>
    </row>
    <row r="69" spans="1:8" ht="38.4" x14ac:dyDescent="0.25">
      <c r="A69" s="95">
        <f t="shared" si="5"/>
        <v>36</v>
      </c>
      <c r="B69" s="80" t="s">
        <v>858</v>
      </c>
      <c r="C69" s="96" t="s">
        <v>994</v>
      </c>
      <c r="D69" s="76" t="s">
        <v>859</v>
      </c>
      <c r="E69" s="80" t="s">
        <v>139</v>
      </c>
      <c r="F69" s="80">
        <v>6</v>
      </c>
      <c r="G69" s="89"/>
      <c r="H69" s="97">
        <f t="shared" si="4"/>
        <v>0</v>
      </c>
    </row>
    <row r="70" spans="1:8" x14ac:dyDescent="0.25">
      <c r="A70" s="95">
        <f t="shared" si="5"/>
        <v>37</v>
      </c>
      <c r="B70" s="80" t="s">
        <v>860</v>
      </c>
      <c r="C70" s="96" t="s">
        <v>994</v>
      </c>
      <c r="D70" s="76" t="s">
        <v>807</v>
      </c>
      <c r="E70" s="80" t="s">
        <v>246</v>
      </c>
      <c r="F70" s="80">
        <v>19.84</v>
      </c>
      <c r="G70" s="89"/>
      <c r="H70" s="97">
        <f t="shared" si="4"/>
        <v>0</v>
      </c>
    </row>
    <row r="71" spans="1:8" x14ac:dyDescent="0.25">
      <c r="A71" s="210" t="s">
        <v>1155</v>
      </c>
      <c r="B71" s="211"/>
      <c r="C71" s="211"/>
      <c r="D71" s="211"/>
      <c r="E71" s="211"/>
      <c r="F71" s="211"/>
      <c r="G71" s="211"/>
      <c r="H71" s="97">
        <f>SUM(H63:H70)</f>
        <v>0</v>
      </c>
    </row>
    <row r="72" spans="1:8" x14ac:dyDescent="0.25">
      <c r="A72" s="94"/>
      <c r="B72" s="77">
        <v>2.2000000000000002</v>
      </c>
      <c r="C72" s="208" t="s">
        <v>861</v>
      </c>
      <c r="D72" s="208"/>
      <c r="E72" s="208"/>
      <c r="F72" s="208"/>
      <c r="G72" s="208"/>
      <c r="H72" s="209"/>
    </row>
    <row r="73" spans="1:8" ht="19.2" x14ac:dyDescent="0.25">
      <c r="A73" s="95">
        <v>38</v>
      </c>
      <c r="B73" s="80" t="s">
        <v>862</v>
      </c>
      <c r="C73" s="96" t="s">
        <v>994</v>
      </c>
      <c r="D73" s="76" t="s">
        <v>863</v>
      </c>
      <c r="E73" s="80" t="s">
        <v>246</v>
      </c>
      <c r="F73" s="80">
        <v>21.6</v>
      </c>
      <c r="G73" s="89"/>
      <c r="H73" s="97">
        <f t="shared" si="4"/>
        <v>0</v>
      </c>
    </row>
    <row r="74" spans="1:8" ht="28.8" x14ac:dyDescent="0.25">
      <c r="A74" s="95">
        <f t="shared" ref="A74:A78" si="6">A73+1</f>
        <v>39</v>
      </c>
      <c r="B74" s="80" t="s">
        <v>864</v>
      </c>
      <c r="C74" s="96" t="s">
        <v>994</v>
      </c>
      <c r="D74" s="76" t="s">
        <v>865</v>
      </c>
      <c r="E74" s="80" t="s">
        <v>24</v>
      </c>
      <c r="F74" s="80">
        <v>180</v>
      </c>
      <c r="G74" s="89"/>
      <c r="H74" s="97">
        <f t="shared" si="4"/>
        <v>0</v>
      </c>
    </row>
    <row r="75" spans="1:8" x14ac:dyDescent="0.25">
      <c r="A75" s="95">
        <f t="shared" si="6"/>
        <v>40</v>
      </c>
      <c r="B75" s="80" t="s">
        <v>866</v>
      </c>
      <c r="C75" s="96" t="s">
        <v>994</v>
      </c>
      <c r="D75" s="76" t="s">
        <v>807</v>
      </c>
      <c r="E75" s="80" t="s">
        <v>246</v>
      </c>
      <c r="F75" s="80">
        <v>21.6</v>
      </c>
      <c r="G75" s="89"/>
      <c r="H75" s="97">
        <f t="shared" si="4"/>
        <v>0</v>
      </c>
    </row>
    <row r="76" spans="1:8" x14ac:dyDescent="0.25">
      <c r="A76" s="95">
        <f t="shared" si="6"/>
        <v>41</v>
      </c>
      <c r="B76" s="80" t="s">
        <v>867</v>
      </c>
      <c r="C76" s="96" t="s">
        <v>994</v>
      </c>
      <c r="D76" s="76" t="s">
        <v>868</v>
      </c>
      <c r="E76" s="80" t="s">
        <v>869</v>
      </c>
      <c r="F76" s="80">
        <v>1</v>
      </c>
      <c r="G76" s="89"/>
      <c r="H76" s="97">
        <f t="shared" si="4"/>
        <v>0</v>
      </c>
    </row>
    <row r="77" spans="1:8" ht="19.2" x14ac:dyDescent="0.25">
      <c r="A77" s="95">
        <f t="shared" si="6"/>
        <v>42</v>
      </c>
      <c r="B77" s="80" t="s">
        <v>870</v>
      </c>
      <c r="C77" s="96" t="s">
        <v>994</v>
      </c>
      <c r="D77" s="76" t="s">
        <v>871</v>
      </c>
      <c r="E77" s="80" t="s">
        <v>872</v>
      </c>
      <c r="F77" s="80">
        <v>1</v>
      </c>
      <c r="G77" s="89"/>
      <c r="H77" s="97">
        <f t="shared" si="4"/>
        <v>0</v>
      </c>
    </row>
    <row r="78" spans="1:8" x14ac:dyDescent="0.25">
      <c r="A78" s="95">
        <f t="shared" si="6"/>
        <v>43</v>
      </c>
      <c r="B78" s="80" t="s">
        <v>873</v>
      </c>
      <c r="C78" s="96" t="s">
        <v>994</v>
      </c>
      <c r="D78" s="76" t="s">
        <v>874</v>
      </c>
      <c r="E78" s="80" t="s">
        <v>872</v>
      </c>
      <c r="F78" s="80">
        <v>1</v>
      </c>
      <c r="G78" s="89"/>
      <c r="H78" s="97">
        <f t="shared" si="4"/>
        <v>0</v>
      </c>
    </row>
    <row r="79" spans="1:8" x14ac:dyDescent="0.25">
      <c r="A79" s="210" t="s">
        <v>1155</v>
      </c>
      <c r="B79" s="211"/>
      <c r="C79" s="211"/>
      <c r="D79" s="211"/>
      <c r="E79" s="211"/>
      <c r="F79" s="211"/>
      <c r="G79" s="211"/>
      <c r="H79" s="97">
        <f>SUM(H73:H78)</f>
        <v>0</v>
      </c>
    </row>
    <row r="80" spans="1:8" x14ac:dyDescent="0.25">
      <c r="A80" s="212" t="s">
        <v>875</v>
      </c>
      <c r="B80" s="213"/>
      <c r="C80" s="213"/>
      <c r="D80" s="213"/>
      <c r="E80" s="213"/>
      <c r="F80" s="213"/>
      <c r="G80" s="213"/>
      <c r="H80" s="98">
        <f>H79+H71</f>
        <v>0</v>
      </c>
    </row>
    <row r="81" spans="1:8" x14ac:dyDescent="0.25">
      <c r="A81" s="99"/>
      <c r="B81" s="78">
        <v>3</v>
      </c>
      <c r="C81" s="206" t="s">
        <v>876</v>
      </c>
      <c r="D81" s="206"/>
      <c r="E81" s="206"/>
      <c r="F81" s="206"/>
      <c r="G81" s="206"/>
      <c r="H81" s="207"/>
    </row>
    <row r="82" spans="1:8" x14ac:dyDescent="0.25">
      <c r="A82" s="94"/>
      <c r="B82" s="77">
        <v>3.1</v>
      </c>
      <c r="C82" s="208" t="s">
        <v>877</v>
      </c>
      <c r="D82" s="208"/>
      <c r="E82" s="208"/>
      <c r="F82" s="208"/>
      <c r="G82" s="208"/>
      <c r="H82" s="209"/>
    </row>
    <row r="83" spans="1:8" ht="38.4" x14ac:dyDescent="0.25">
      <c r="A83" s="95">
        <v>44</v>
      </c>
      <c r="B83" s="80" t="s">
        <v>878</v>
      </c>
      <c r="C83" s="96" t="s">
        <v>994</v>
      </c>
      <c r="D83" s="76" t="s">
        <v>879</v>
      </c>
      <c r="E83" s="80" t="s">
        <v>24</v>
      </c>
      <c r="F83" s="80">
        <v>3</v>
      </c>
      <c r="G83" s="89"/>
      <c r="H83" s="97">
        <f t="shared" ref="H83:H101" si="7">ROUND((F83*G83),2)</f>
        <v>0</v>
      </c>
    </row>
    <row r="84" spans="1:8" ht="19.2" x14ac:dyDescent="0.25">
      <c r="A84" s="95">
        <v>45</v>
      </c>
      <c r="B84" s="80" t="s">
        <v>880</v>
      </c>
      <c r="C84" s="96" t="s">
        <v>994</v>
      </c>
      <c r="D84" s="76" t="s">
        <v>881</v>
      </c>
      <c r="E84" s="80" t="s">
        <v>24</v>
      </c>
      <c r="F84" s="80">
        <v>49</v>
      </c>
      <c r="G84" s="89"/>
      <c r="H84" s="97">
        <f t="shared" si="7"/>
        <v>0</v>
      </c>
    </row>
    <row r="85" spans="1:8" x14ac:dyDescent="0.25">
      <c r="A85" s="95">
        <v>46</v>
      </c>
      <c r="B85" s="80" t="s">
        <v>882</v>
      </c>
      <c r="C85" s="96" t="s">
        <v>994</v>
      </c>
      <c r="D85" s="76" t="s">
        <v>883</v>
      </c>
      <c r="E85" s="80" t="s">
        <v>884</v>
      </c>
      <c r="F85" s="80">
        <v>3.7999999999999999E-2</v>
      </c>
      <c r="G85" s="89"/>
      <c r="H85" s="97">
        <f t="shared" si="7"/>
        <v>0</v>
      </c>
    </row>
    <row r="86" spans="1:8" x14ac:dyDescent="0.25">
      <c r="A86" s="210" t="s">
        <v>1155</v>
      </c>
      <c r="B86" s="211"/>
      <c r="C86" s="211"/>
      <c r="D86" s="211"/>
      <c r="E86" s="211"/>
      <c r="F86" s="211"/>
      <c r="G86" s="211"/>
      <c r="H86" s="97">
        <f>SUM(H83:H85)</f>
        <v>0</v>
      </c>
    </row>
    <row r="87" spans="1:8" x14ac:dyDescent="0.25">
      <c r="A87" s="94"/>
      <c r="B87" s="77">
        <v>3.2</v>
      </c>
      <c r="C87" s="208" t="s">
        <v>885</v>
      </c>
      <c r="D87" s="208"/>
      <c r="E87" s="208"/>
      <c r="F87" s="208"/>
      <c r="G87" s="208"/>
      <c r="H87" s="209"/>
    </row>
    <row r="88" spans="1:8" x14ac:dyDescent="0.25">
      <c r="A88" s="95">
        <v>47</v>
      </c>
      <c r="B88" s="80" t="s">
        <v>886</v>
      </c>
      <c r="C88" s="96" t="s">
        <v>994</v>
      </c>
      <c r="D88" s="76" t="s">
        <v>787</v>
      </c>
      <c r="E88" s="80" t="s">
        <v>246</v>
      </c>
      <c r="F88" s="80">
        <v>16</v>
      </c>
      <c r="G88" s="89"/>
      <c r="H88" s="97">
        <f t="shared" si="7"/>
        <v>0</v>
      </c>
    </row>
    <row r="89" spans="1:8" ht="19.2" x14ac:dyDescent="0.25">
      <c r="A89" s="95">
        <f t="shared" ref="A89:A98" si="8">A88+1</f>
        <v>48</v>
      </c>
      <c r="B89" s="80" t="s">
        <v>887</v>
      </c>
      <c r="C89" s="96" t="s">
        <v>994</v>
      </c>
      <c r="D89" s="76" t="s">
        <v>789</v>
      </c>
      <c r="E89" s="80" t="s">
        <v>24</v>
      </c>
      <c r="F89" s="80">
        <v>50</v>
      </c>
      <c r="G89" s="89"/>
      <c r="H89" s="97">
        <f t="shared" si="7"/>
        <v>0</v>
      </c>
    </row>
    <row r="90" spans="1:8" ht="19.2" x14ac:dyDescent="0.25">
      <c r="A90" s="95">
        <f t="shared" si="8"/>
        <v>49</v>
      </c>
      <c r="B90" s="80" t="s">
        <v>888</v>
      </c>
      <c r="C90" s="96" t="s">
        <v>994</v>
      </c>
      <c r="D90" s="76" t="s">
        <v>795</v>
      </c>
      <c r="E90" s="80" t="s">
        <v>246</v>
      </c>
      <c r="F90" s="80">
        <v>4.5</v>
      </c>
      <c r="G90" s="89"/>
      <c r="H90" s="97">
        <f t="shared" si="7"/>
        <v>0</v>
      </c>
    </row>
    <row r="91" spans="1:8" x14ac:dyDescent="0.25">
      <c r="A91" s="95">
        <f t="shared" si="8"/>
        <v>50</v>
      </c>
      <c r="B91" s="80" t="s">
        <v>889</v>
      </c>
      <c r="C91" s="96" t="s">
        <v>994</v>
      </c>
      <c r="D91" s="76" t="s">
        <v>797</v>
      </c>
      <c r="E91" s="80" t="s">
        <v>139</v>
      </c>
      <c r="F91" s="80">
        <v>1</v>
      </c>
      <c r="G91" s="89"/>
      <c r="H91" s="97">
        <f t="shared" si="7"/>
        <v>0</v>
      </c>
    </row>
    <row r="92" spans="1:8" ht="28.8" x14ac:dyDescent="0.25">
      <c r="A92" s="95">
        <f t="shared" si="8"/>
        <v>51</v>
      </c>
      <c r="B92" s="80" t="s">
        <v>890</v>
      </c>
      <c r="C92" s="96" t="s">
        <v>994</v>
      </c>
      <c r="D92" s="76" t="s">
        <v>799</v>
      </c>
      <c r="E92" s="80" t="s">
        <v>24</v>
      </c>
      <c r="F92" s="80">
        <v>20</v>
      </c>
      <c r="G92" s="89"/>
      <c r="H92" s="97">
        <f t="shared" si="7"/>
        <v>0</v>
      </c>
    </row>
    <row r="93" spans="1:8" ht="19.2" x14ac:dyDescent="0.25">
      <c r="A93" s="95">
        <f t="shared" si="8"/>
        <v>52</v>
      </c>
      <c r="B93" s="80" t="s">
        <v>891</v>
      </c>
      <c r="C93" s="96" t="s">
        <v>994</v>
      </c>
      <c r="D93" s="76" t="s">
        <v>892</v>
      </c>
      <c r="E93" s="80" t="s">
        <v>24</v>
      </c>
      <c r="F93" s="80">
        <v>52</v>
      </c>
      <c r="G93" s="89"/>
      <c r="H93" s="97">
        <f t="shared" si="7"/>
        <v>0</v>
      </c>
    </row>
    <row r="94" spans="1:8" ht="19.2" x14ac:dyDescent="0.25">
      <c r="A94" s="95">
        <f t="shared" si="8"/>
        <v>53</v>
      </c>
      <c r="B94" s="80" t="s">
        <v>893</v>
      </c>
      <c r="C94" s="96" t="s">
        <v>994</v>
      </c>
      <c r="D94" s="76" t="s">
        <v>894</v>
      </c>
      <c r="E94" s="80" t="s">
        <v>24</v>
      </c>
      <c r="F94" s="80">
        <v>20</v>
      </c>
      <c r="G94" s="89"/>
      <c r="H94" s="97">
        <f t="shared" si="7"/>
        <v>0</v>
      </c>
    </row>
    <row r="95" spans="1:8" ht="38.4" x14ac:dyDescent="0.25">
      <c r="A95" s="95">
        <f t="shared" si="8"/>
        <v>54</v>
      </c>
      <c r="B95" s="80" t="s">
        <v>895</v>
      </c>
      <c r="C95" s="96" t="s">
        <v>994</v>
      </c>
      <c r="D95" s="76" t="s">
        <v>896</v>
      </c>
      <c r="E95" s="80" t="s">
        <v>24</v>
      </c>
      <c r="F95" s="80">
        <v>3</v>
      </c>
      <c r="G95" s="89"/>
      <c r="H95" s="97">
        <f t="shared" si="7"/>
        <v>0</v>
      </c>
    </row>
    <row r="96" spans="1:8" x14ac:dyDescent="0.25">
      <c r="A96" s="95">
        <f t="shared" si="8"/>
        <v>55</v>
      </c>
      <c r="B96" s="80" t="s">
        <v>897</v>
      </c>
      <c r="C96" s="96" t="s">
        <v>994</v>
      </c>
      <c r="D96" s="76" t="s">
        <v>807</v>
      </c>
      <c r="E96" s="80" t="s">
        <v>246</v>
      </c>
      <c r="F96" s="80">
        <v>12</v>
      </c>
      <c r="G96" s="89"/>
      <c r="H96" s="97">
        <f t="shared" si="7"/>
        <v>0</v>
      </c>
    </row>
    <row r="97" spans="1:8" ht="57.6" x14ac:dyDescent="0.25">
      <c r="A97" s="95">
        <f t="shared" si="8"/>
        <v>56</v>
      </c>
      <c r="B97" s="80" t="s">
        <v>898</v>
      </c>
      <c r="C97" s="96" t="s">
        <v>994</v>
      </c>
      <c r="D97" s="76" t="s">
        <v>899</v>
      </c>
      <c r="E97" s="80" t="s">
        <v>900</v>
      </c>
      <c r="F97" s="80">
        <v>1</v>
      </c>
      <c r="G97" s="89"/>
      <c r="H97" s="97">
        <f t="shared" si="7"/>
        <v>0</v>
      </c>
    </row>
    <row r="98" spans="1:8" ht="28.8" x14ac:dyDescent="0.25">
      <c r="A98" s="95">
        <f t="shared" si="8"/>
        <v>57</v>
      </c>
      <c r="B98" s="80" t="s">
        <v>901</v>
      </c>
      <c r="C98" s="96" t="s">
        <v>994</v>
      </c>
      <c r="D98" s="76" t="s">
        <v>902</v>
      </c>
      <c r="E98" s="80" t="s">
        <v>139</v>
      </c>
      <c r="F98" s="80">
        <v>1</v>
      </c>
      <c r="G98" s="89"/>
      <c r="H98" s="97">
        <f t="shared" si="7"/>
        <v>0</v>
      </c>
    </row>
    <row r="99" spans="1:8" x14ac:dyDescent="0.25">
      <c r="A99" s="210" t="s">
        <v>1155</v>
      </c>
      <c r="B99" s="211"/>
      <c r="C99" s="211"/>
      <c r="D99" s="211"/>
      <c r="E99" s="211"/>
      <c r="F99" s="211"/>
      <c r="G99" s="211"/>
      <c r="H99" s="97">
        <f>SUM(H88:H98)</f>
        <v>0</v>
      </c>
    </row>
    <row r="100" spans="1:8" x14ac:dyDescent="0.25">
      <c r="A100" s="94"/>
      <c r="B100" s="77">
        <v>3.3</v>
      </c>
      <c r="C100" s="208" t="s">
        <v>1165</v>
      </c>
      <c r="D100" s="208"/>
      <c r="E100" s="208"/>
      <c r="F100" s="208"/>
      <c r="G100" s="208"/>
      <c r="H100" s="209"/>
    </row>
    <row r="101" spans="1:8" x14ac:dyDescent="0.25">
      <c r="A101" s="95">
        <v>58</v>
      </c>
      <c r="B101" s="80" t="s">
        <v>904</v>
      </c>
      <c r="C101" s="96" t="s">
        <v>994</v>
      </c>
      <c r="D101" s="76" t="s">
        <v>840</v>
      </c>
      <c r="E101" s="127" t="s">
        <v>945</v>
      </c>
      <c r="F101" s="80">
        <v>1</v>
      </c>
      <c r="G101" s="89"/>
      <c r="H101" s="97">
        <f t="shared" si="7"/>
        <v>0</v>
      </c>
    </row>
    <row r="102" spans="1:8" x14ac:dyDescent="0.25">
      <c r="A102" s="210" t="s">
        <v>1155</v>
      </c>
      <c r="B102" s="211"/>
      <c r="C102" s="211"/>
      <c r="D102" s="211"/>
      <c r="E102" s="211"/>
      <c r="F102" s="211"/>
      <c r="G102" s="211"/>
      <c r="H102" s="97">
        <f>SUM(H101)</f>
        <v>0</v>
      </c>
    </row>
    <row r="103" spans="1:8" ht="21" customHeight="1" x14ac:dyDescent="0.25">
      <c r="A103" s="212" t="s">
        <v>905</v>
      </c>
      <c r="B103" s="213"/>
      <c r="C103" s="213"/>
      <c r="D103" s="213"/>
      <c r="E103" s="213"/>
      <c r="F103" s="213"/>
      <c r="G103" s="213"/>
      <c r="H103" s="100">
        <f>H102+H99+H86</f>
        <v>0</v>
      </c>
    </row>
    <row r="104" spans="1:8" x14ac:dyDescent="0.25">
      <c r="A104" s="99"/>
      <c r="B104" s="78">
        <v>4</v>
      </c>
      <c r="C104" s="206" t="s">
        <v>906</v>
      </c>
      <c r="D104" s="206"/>
      <c r="E104" s="206"/>
      <c r="F104" s="206"/>
      <c r="G104" s="206"/>
      <c r="H104" s="207"/>
    </row>
    <row r="105" spans="1:8" x14ac:dyDescent="0.25">
      <c r="A105" s="94"/>
      <c r="B105" s="77">
        <v>4.0999999999999996</v>
      </c>
      <c r="C105" s="208" t="s">
        <v>877</v>
      </c>
      <c r="D105" s="208"/>
      <c r="E105" s="208"/>
      <c r="F105" s="208"/>
      <c r="G105" s="208"/>
      <c r="H105" s="209"/>
    </row>
    <row r="106" spans="1:8" ht="38.4" x14ac:dyDescent="0.25">
      <c r="A106" s="95">
        <v>59</v>
      </c>
      <c r="B106" s="80" t="s">
        <v>907</v>
      </c>
      <c r="C106" s="96" t="s">
        <v>994</v>
      </c>
      <c r="D106" s="76" t="s">
        <v>908</v>
      </c>
      <c r="E106" s="80" t="s">
        <v>909</v>
      </c>
      <c r="F106" s="80">
        <v>0.11</v>
      </c>
      <c r="G106" s="89"/>
      <c r="H106" s="97">
        <f t="shared" ref="H106:H114" si="9">ROUND((F106*G106),2)</f>
        <v>0</v>
      </c>
    </row>
    <row r="107" spans="1:8" ht="19.2" x14ac:dyDescent="0.25">
      <c r="A107" s="95">
        <v>60</v>
      </c>
      <c r="B107" s="80" t="s">
        <v>910</v>
      </c>
      <c r="C107" s="96" t="s">
        <v>994</v>
      </c>
      <c r="D107" s="76" t="s">
        <v>911</v>
      </c>
      <c r="E107" s="80" t="s">
        <v>900</v>
      </c>
      <c r="F107" s="80">
        <v>2</v>
      </c>
      <c r="G107" s="89"/>
      <c r="H107" s="97">
        <f t="shared" si="9"/>
        <v>0</v>
      </c>
    </row>
    <row r="108" spans="1:8" ht="19.2" x14ac:dyDescent="0.25">
      <c r="A108" s="95">
        <v>61</v>
      </c>
      <c r="B108" s="80" t="s">
        <v>912</v>
      </c>
      <c r="C108" s="96" t="s">
        <v>994</v>
      </c>
      <c r="D108" s="76" t="s">
        <v>913</v>
      </c>
      <c r="E108" s="80" t="s">
        <v>884</v>
      </c>
      <c r="F108" s="80">
        <v>0.9</v>
      </c>
      <c r="G108" s="89"/>
      <c r="H108" s="97">
        <f t="shared" si="9"/>
        <v>0</v>
      </c>
    </row>
    <row r="109" spans="1:8" x14ac:dyDescent="0.25">
      <c r="A109" s="95">
        <v>62</v>
      </c>
      <c r="B109" s="80" t="s">
        <v>914</v>
      </c>
      <c r="C109" s="96" t="s">
        <v>994</v>
      </c>
      <c r="D109" s="76" t="s">
        <v>915</v>
      </c>
      <c r="E109" s="80" t="s">
        <v>884</v>
      </c>
      <c r="F109" s="80">
        <v>0.9</v>
      </c>
      <c r="G109" s="89"/>
      <c r="H109" s="97">
        <f t="shared" si="9"/>
        <v>0</v>
      </c>
    </row>
    <row r="110" spans="1:8" x14ac:dyDescent="0.25">
      <c r="A110" s="210" t="s">
        <v>1155</v>
      </c>
      <c r="B110" s="211"/>
      <c r="C110" s="211"/>
      <c r="D110" s="211"/>
      <c r="E110" s="211"/>
      <c r="F110" s="211"/>
      <c r="G110" s="211"/>
      <c r="H110" s="97">
        <f>SUM(H106:H109)</f>
        <v>0</v>
      </c>
    </row>
    <row r="111" spans="1:8" x14ac:dyDescent="0.25">
      <c r="A111" s="94"/>
      <c r="B111" s="77">
        <v>4.2</v>
      </c>
      <c r="C111" s="208" t="s">
        <v>916</v>
      </c>
      <c r="D111" s="208"/>
      <c r="E111" s="208"/>
      <c r="F111" s="208"/>
      <c r="G111" s="208"/>
      <c r="H111" s="209"/>
    </row>
    <row r="112" spans="1:8" ht="28.8" x14ac:dyDescent="0.25">
      <c r="A112" s="95">
        <v>63</v>
      </c>
      <c r="B112" s="80" t="s">
        <v>917</v>
      </c>
      <c r="C112" s="96" t="s">
        <v>994</v>
      </c>
      <c r="D112" s="76" t="s">
        <v>918</v>
      </c>
      <c r="E112" s="127" t="s">
        <v>139</v>
      </c>
      <c r="F112" s="80">
        <v>2</v>
      </c>
      <c r="G112" s="89"/>
      <c r="H112" s="97">
        <f t="shared" si="9"/>
        <v>0</v>
      </c>
    </row>
    <row r="113" spans="1:8" ht="19.2" x14ac:dyDescent="0.25">
      <c r="A113" s="95">
        <v>64</v>
      </c>
      <c r="B113" s="80" t="s">
        <v>919</v>
      </c>
      <c r="C113" s="96" t="s">
        <v>994</v>
      </c>
      <c r="D113" s="76" t="s">
        <v>920</v>
      </c>
      <c r="E113" s="80" t="s">
        <v>139</v>
      </c>
      <c r="F113" s="80">
        <v>2</v>
      </c>
      <c r="G113" s="89"/>
      <c r="H113" s="97">
        <f t="shared" si="9"/>
        <v>0</v>
      </c>
    </row>
    <row r="114" spans="1:8" ht="28.8" x14ac:dyDescent="0.25">
      <c r="A114" s="95">
        <v>65</v>
      </c>
      <c r="B114" s="80" t="s">
        <v>921</v>
      </c>
      <c r="C114" s="96" t="s">
        <v>994</v>
      </c>
      <c r="D114" s="76" t="s">
        <v>922</v>
      </c>
      <c r="E114" s="80" t="s">
        <v>909</v>
      </c>
      <c r="F114" s="80">
        <v>0.112</v>
      </c>
      <c r="G114" s="89"/>
      <c r="H114" s="97">
        <f t="shared" si="9"/>
        <v>0</v>
      </c>
    </row>
    <row r="115" spans="1:8" x14ac:dyDescent="0.25">
      <c r="A115" s="210" t="s">
        <v>1155</v>
      </c>
      <c r="B115" s="211"/>
      <c r="C115" s="211"/>
      <c r="D115" s="211"/>
      <c r="E115" s="211"/>
      <c r="F115" s="211"/>
      <c r="G115" s="211"/>
      <c r="H115" s="97">
        <f>SUM(H112:H114)</f>
        <v>0</v>
      </c>
    </row>
    <row r="116" spans="1:8" ht="12.75" customHeight="1" x14ac:dyDescent="0.25">
      <c r="A116" s="212" t="s">
        <v>923</v>
      </c>
      <c r="B116" s="213"/>
      <c r="C116" s="213"/>
      <c r="D116" s="213"/>
      <c r="E116" s="213"/>
      <c r="F116" s="213"/>
      <c r="G116" s="213"/>
      <c r="H116" s="98">
        <f>H110+H115</f>
        <v>0</v>
      </c>
    </row>
    <row r="117" spans="1:8" x14ac:dyDescent="0.25">
      <c r="A117" s="99"/>
      <c r="B117" s="78">
        <v>5</v>
      </c>
      <c r="C117" s="206" t="s">
        <v>924</v>
      </c>
      <c r="D117" s="206"/>
      <c r="E117" s="206"/>
      <c r="F117" s="206"/>
      <c r="G117" s="206"/>
      <c r="H117" s="207"/>
    </row>
    <row r="118" spans="1:8" x14ac:dyDescent="0.25">
      <c r="A118" s="94"/>
      <c r="B118" s="77">
        <v>5.0999999999999996</v>
      </c>
      <c r="C118" s="208" t="s">
        <v>877</v>
      </c>
      <c r="D118" s="208"/>
      <c r="E118" s="208"/>
      <c r="F118" s="208"/>
      <c r="G118" s="208"/>
      <c r="H118" s="209"/>
    </row>
    <row r="119" spans="1:8" ht="28.8" x14ac:dyDescent="0.25">
      <c r="A119" s="95">
        <v>66</v>
      </c>
      <c r="B119" s="80" t="s">
        <v>925</v>
      </c>
      <c r="C119" s="96" t="s">
        <v>994</v>
      </c>
      <c r="D119" s="76" t="s">
        <v>926</v>
      </c>
      <c r="E119" s="80" t="s">
        <v>24</v>
      </c>
      <c r="F119" s="80">
        <v>6</v>
      </c>
      <c r="G119" s="89"/>
      <c r="H119" s="97">
        <f t="shared" ref="H119:H148" si="10">ROUND((F119*G119),2)</f>
        <v>0</v>
      </c>
    </row>
    <row r="120" spans="1:8" ht="38.4" x14ac:dyDescent="0.25">
      <c r="A120" s="95">
        <v>67</v>
      </c>
      <c r="B120" s="80" t="s">
        <v>927</v>
      </c>
      <c r="C120" s="96" t="s">
        <v>994</v>
      </c>
      <c r="D120" s="76" t="s">
        <v>879</v>
      </c>
      <c r="E120" s="80" t="s">
        <v>24</v>
      </c>
      <c r="F120" s="80">
        <v>3</v>
      </c>
      <c r="G120" s="89"/>
      <c r="H120" s="97">
        <f t="shared" si="10"/>
        <v>0</v>
      </c>
    </row>
    <row r="121" spans="1:8" ht="19.2" x14ac:dyDescent="0.25">
      <c r="A121" s="95">
        <v>68</v>
      </c>
      <c r="B121" s="80" t="s">
        <v>928</v>
      </c>
      <c r="C121" s="96" t="s">
        <v>994</v>
      </c>
      <c r="D121" s="76" t="s">
        <v>881</v>
      </c>
      <c r="E121" s="80" t="s">
        <v>24</v>
      </c>
      <c r="F121" s="80">
        <v>2</v>
      </c>
      <c r="G121" s="89"/>
      <c r="H121" s="97">
        <f t="shared" si="10"/>
        <v>0</v>
      </c>
    </row>
    <row r="122" spans="1:8" ht="19.2" x14ac:dyDescent="0.25">
      <c r="A122" s="95">
        <v>69</v>
      </c>
      <c r="B122" s="80" t="s">
        <v>929</v>
      </c>
      <c r="C122" s="96" t="s">
        <v>994</v>
      </c>
      <c r="D122" s="76" t="s">
        <v>930</v>
      </c>
      <c r="E122" s="126" t="s">
        <v>909</v>
      </c>
      <c r="F122" s="80">
        <v>0.26800000000000002</v>
      </c>
      <c r="G122" s="89"/>
      <c r="H122" s="97">
        <f t="shared" si="10"/>
        <v>0</v>
      </c>
    </row>
    <row r="123" spans="1:8" ht="19.2" x14ac:dyDescent="0.25">
      <c r="A123" s="95">
        <v>70</v>
      </c>
      <c r="B123" s="80" t="s">
        <v>931</v>
      </c>
      <c r="C123" s="96" t="s">
        <v>994</v>
      </c>
      <c r="D123" s="76" t="s">
        <v>932</v>
      </c>
      <c r="E123" s="80" t="s">
        <v>900</v>
      </c>
      <c r="F123" s="80">
        <v>1</v>
      </c>
      <c r="G123" s="89"/>
      <c r="H123" s="97">
        <f t="shared" si="10"/>
        <v>0</v>
      </c>
    </row>
    <row r="124" spans="1:8" ht="19.2" x14ac:dyDescent="0.25">
      <c r="A124" s="95">
        <v>71</v>
      </c>
      <c r="B124" s="80" t="s">
        <v>933</v>
      </c>
      <c r="C124" s="96" t="s">
        <v>994</v>
      </c>
      <c r="D124" s="76" t="s">
        <v>913</v>
      </c>
      <c r="E124" s="80" t="s">
        <v>884</v>
      </c>
      <c r="F124" s="80">
        <v>0.56000000000000005</v>
      </c>
      <c r="G124" s="89"/>
      <c r="H124" s="97">
        <f t="shared" si="10"/>
        <v>0</v>
      </c>
    </row>
    <row r="125" spans="1:8" x14ac:dyDescent="0.25">
      <c r="A125" s="95">
        <v>72</v>
      </c>
      <c r="B125" s="80" t="s">
        <v>934</v>
      </c>
      <c r="C125" s="96" t="s">
        <v>994</v>
      </c>
      <c r="D125" s="76" t="s">
        <v>915</v>
      </c>
      <c r="E125" s="80" t="s">
        <v>884</v>
      </c>
      <c r="F125" s="80">
        <v>0.56000000000000005</v>
      </c>
      <c r="G125" s="89"/>
      <c r="H125" s="97">
        <f t="shared" si="10"/>
        <v>0</v>
      </c>
    </row>
    <row r="126" spans="1:8" x14ac:dyDescent="0.25">
      <c r="A126" s="210" t="s">
        <v>1155</v>
      </c>
      <c r="B126" s="211"/>
      <c r="C126" s="211"/>
      <c r="D126" s="211"/>
      <c r="E126" s="211"/>
      <c r="F126" s="211"/>
      <c r="G126" s="211"/>
      <c r="H126" s="97">
        <f>SUM(H119:H125)</f>
        <v>0</v>
      </c>
    </row>
    <row r="127" spans="1:8" x14ac:dyDescent="0.25">
      <c r="A127" s="94"/>
      <c r="B127" s="77">
        <v>5.2</v>
      </c>
      <c r="C127" s="208" t="s">
        <v>916</v>
      </c>
      <c r="D127" s="208"/>
      <c r="E127" s="208"/>
      <c r="F127" s="208"/>
      <c r="G127" s="208"/>
      <c r="H127" s="209"/>
    </row>
    <row r="128" spans="1:8" ht="28.8" x14ac:dyDescent="0.25">
      <c r="A128" s="95">
        <v>73</v>
      </c>
      <c r="B128" s="80" t="s">
        <v>935</v>
      </c>
      <c r="C128" s="96" t="s">
        <v>994</v>
      </c>
      <c r="D128" s="76" t="s">
        <v>936</v>
      </c>
      <c r="E128" s="127" t="s">
        <v>139</v>
      </c>
      <c r="F128" s="80">
        <v>1</v>
      </c>
      <c r="G128" s="89"/>
      <c r="H128" s="97">
        <f t="shared" si="10"/>
        <v>0</v>
      </c>
    </row>
    <row r="129" spans="1:8" ht="19.2" x14ac:dyDescent="0.25">
      <c r="A129" s="95">
        <v>74</v>
      </c>
      <c r="B129" s="80" t="s">
        <v>937</v>
      </c>
      <c r="C129" s="96" t="s">
        <v>994</v>
      </c>
      <c r="D129" s="76" t="s">
        <v>938</v>
      </c>
      <c r="E129" s="80" t="s">
        <v>139</v>
      </c>
      <c r="F129" s="80">
        <v>1</v>
      </c>
      <c r="G129" s="89"/>
      <c r="H129" s="97">
        <f t="shared" si="10"/>
        <v>0</v>
      </c>
    </row>
    <row r="130" spans="1:8" ht="19.2" x14ac:dyDescent="0.25">
      <c r="A130" s="95">
        <v>75</v>
      </c>
      <c r="B130" s="80" t="s">
        <v>939</v>
      </c>
      <c r="C130" s="96" t="s">
        <v>994</v>
      </c>
      <c r="D130" s="76" t="s">
        <v>940</v>
      </c>
      <c r="E130" s="80" t="s">
        <v>139</v>
      </c>
      <c r="F130" s="80">
        <v>4</v>
      </c>
      <c r="G130" s="89"/>
      <c r="H130" s="97">
        <f t="shared" si="10"/>
        <v>0</v>
      </c>
    </row>
    <row r="131" spans="1:8" ht="28.8" x14ac:dyDescent="0.25">
      <c r="A131" s="95">
        <v>76</v>
      </c>
      <c r="B131" s="80" t="s">
        <v>941</v>
      </c>
      <c r="C131" s="96" t="s">
        <v>994</v>
      </c>
      <c r="D131" s="76" t="s">
        <v>942</v>
      </c>
      <c r="E131" s="126" t="s">
        <v>909</v>
      </c>
      <c r="F131" s="80">
        <v>0.27600000000000002</v>
      </c>
      <c r="G131" s="89"/>
      <c r="H131" s="97">
        <f t="shared" si="10"/>
        <v>0</v>
      </c>
    </row>
    <row r="132" spans="1:8" ht="19.2" x14ac:dyDescent="0.25">
      <c r="A132" s="95">
        <v>77</v>
      </c>
      <c r="B132" s="80" t="s">
        <v>943</v>
      </c>
      <c r="C132" s="96" t="s">
        <v>994</v>
      </c>
      <c r="D132" s="76" t="s">
        <v>944</v>
      </c>
      <c r="E132" s="80" t="s">
        <v>945</v>
      </c>
      <c r="F132" s="80">
        <v>3</v>
      </c>
      <c r="G132" s="89"/>
      <c r="H132" s="97">
        <f t="shared" si="10"/>
        <v>0</v>
      </c>
    </row>
    <row r="133" spans="1:8" x14ac:dyDescent="0.25">
      <c r="A133" s="95">
        <v>78</v>
      </c>
      <c r="B133" s="80" t="s">
        <v>946</v>
      </c>
      <c r="C133" s="96" t="s">
        <v>994</v>
      </c>
      <c r="D133" s="76" t="s">
        <v>787</v>
      </c>
      <c r="E133" s="80" t="s">
        <v>246</v>
      </c>
      <c r="F133" s="80">
        <v>0.96</v>
      </c>
      <c r="G133" s="89"/>
      <c r="H133" s="97">
        <f t="shared" si="10"/>
        <v>0</v>
      </c>
    </row>
    <row r="134" spans="1:8" ht="19.2" x14ac:dyDescent="0.25">
      <c r="A134" s="95">
        <v>79</v>
      </c>
      <c r="B134" s="80" t="s">
        <v>947</v>
      </c>
      <c r="C134" s="96" t="s">
        <v>994</v>
      </c>
      <c r="D134" s="76" t="s">
        <v>789</v>
      </c>
      <c r="E134" s="80" t="s">
        <v>24</v>
      </c>
      <c r="F134" s="80">
        <v>3</v>
      </c>
      <c r="G134" s="89"/>
      <c r="H134" s="97">
        <f t="shared" si="10"/>
        <v>0</v>
      </c>
    </row>
    <row r="135" spans="1:8" ht="19.2" x14ac:dyDescent="0.25">
      <c r="A135" s="95">
        <v>80</v>
      </c>
      <c r="B135" s="80" t="s">
        <v>948</v>
      </c>
      <c r="C135" s="96" t="s">
        <v>994</v>
      </c>
      <c r="D135" s="76" t="s">
        <v>949</v>
      </c>
      <c r="E135" s="80" t="s">
        <v>24</v>
      </c>
      <c r="F135" s="80">
        <v>3</v>
      </c>
      <c r="G135" s="89"/>
      <c r="H135" s="97">
        <f t="shared" si="10"/>
        <v>0</v>
      </c>
    </row>
    <row r="136" spans="1:8" x14ac:dyDescent="0.25">
      <c r="A136" s="95">
        <v>81</v>
      </c>
      <c r="B136" s="80" t="s">
        <v>950</v>
      </c>
      <c r="C136" s="96" t="s">
        <v>994</v>
      </c>
      <c r="D136" s="76" t="s">
        <v>807</v>
      </c>
      <c r="E136" s="80" t="s">
        <v>246</v>
      </c>
      <c r="F136" s="80">
        <v>0.72</v>
      </c>
      <c r="G136" s="89"/>
      <c r="H136" s="97">
        <f t="shared" si="10"/>
        <v>0</v>
      </c>
    </row>
    <row r="137" spans="1:8" ht="19.2" x14ac:dyDescent="0.25">
      <c r="A137" s="95">
        <v>82</v>
      </c>
      <c r="B137" s="80" t="s">
        <v>951</v>
      </c>
      <c r="C137" s="96" t="s">
        <v>994</v>
      </c>
      <c r="D137" s="76" t="s">
        <v>952</v>
      </c>
      <c r="E137" s="80" t="s">
        <v>24</v>
      </c>
      <c r="F137" s="80">
        <v>6</v>
      </c>
      <c r="G137" s="89"/>
      <c r="H137" s="97">
        <f t="shared" si="10"/>
        <v>0</v>
      </c>
    </row>
    <row r="138" spans="1:8" ht="38.4" x14ac:dyDescent="0.25">
      <c r="A138" s="95">
        <v>83</v>
      </c>
      <c r="B138" s="80" t="s">
        <v>953</v>
      </c>
      <c r="C138" s="96" t="s">
        <v>994</v>
      </c>
      <c r="D138" s="76" t="s">
        <v>954</v>
      </c>
      <c r="E138" s="80" t="s">
        <v>24</v>
      </c>
      <c r="F138" s="80">
        <v>3</v>
      </c>
      <c r="G138" s="89"/>
      <c r="H138" s="97">
        <f t="shared" si="10"/>
        <v>0</v>
      </c>
    </row>
    <row r="139" spans="1:8" ht="28.8" x14ac:dyDescent="0.25">
      <c r="A139" s="95">
        <v>84</v>
      </c>
      <c r="B139" s="80" t="s">
        <v>955</v>
      </c>
      <c r="C139" s="96" t="s">
        <v>994</v>
      </c>
      <c r="D139" s="76" t="s">
        <v>956</v>
      </c>
      <c r="E139" s="80" t="s">
        <v>24</v>
      </c>
      <c r="F139" s="80">
        <v>2</v>
      </c>
      <c r="G139" s="89"/>
      <c r="H139" s="97">
        <f t="shared" si="10"/>
        <v>0</v>
      </c>
    </row>
    <row r="140" spans="1:8" ht="57.6" x14ac:dyDescent="0.25">
      <c r="A140" s="95">
        <v>85</v>
      </c>
      <c r="B140" s="80" t="s">
        <v>957</v>
      </c>
      <c r="C140" s="96" t="s">
        <v>994</v>
      </c>
      <c r="D140" s="76" t="s">
        <v>958</v>
      </c>
      <c r="E140" s="80" t="s">
        <v>139</v>
      </c>
      <c r="F140" s="80">
        <v>1</v>
      </c>
      <c r="G140" s="89"/>
      <c r="H140" s="97">
        <f t="shared" si="10"/>
        <v>0</v>
      </c>
    </row>
    <row r="141" spans="1:8" ht="28.8" x14ac:dyDescent="0.25">
      <c r="A141" s="95">
        <v>86</v>
      </c>
      <c r="B141" s="80" t="s">
        <v>959</v>
      </c>
      <c r="C141" s="96" t="s">
        <v>994</v>
      </c>
      <c r="D141" s="76" t="s">
        <v>960</v>
      </c>
      <c r="E141" s="80" t="s">
        <v>139</v>
      </c>
      <c r="F141" s="80">
        <v>1</v>
      </c>
      <c r="G141" s="89"/>
      <c r="H141" s="97">
        <f t="shared" si="10"/>
        <v>0</v>
      </c>
    </row>
    <row r="142" spans="1:8" x14ac:dyDescent="0.25">
      <c r="A142" s="210" t="s">
        <v>1155</v>
      </c>
      <c r="B142" s="211"/>
      <c r="C142" s="211"/>
      <c r="D142" s="211"/>
      <c r="E142" s="211"/>
      <c r="F142" s="211"/>
      <c r="G142" s="211"/>
      <c r="H142" s="97">
        <f>SUM(H128:H141)</f>
        <v>0</v>
      </c>
    </row>
    <row r="143" spans="1:8" x14ac:dyDescent="0.25">
      <c r="A143" s="94"/>
      <c r="B143" s="77">
        <v>5.3</v>
      </c>
      <c r="C143" s="208" t="s">
        <v>903</v>
      </c>
      <c r="D143" s="208"/>
      <c r="E143" s="208"/>
      <c r="F143" s="208"/>
      <c r="G143" s="208"/>
      <c r="H143" s="209"/>
    </row>
    <row r="144" spans="1:8" ht="19.2" x14ac:dyDescent="0.25">
      <c r="A144" s="95">
        <v>87</v>
      </c>
      <c r="B144" s="80" t="s">
        <v>961</v>
      </c>
      <c r="C144" s="96" t="s">
        <v>994</v>
      </c>
      <c r="D144" s="76" t="s">
        <v>962</v>
      </c>
      <c r="E144" s="80" t="s">
        <v>24</v>
      </c>
      <c r="F144" s="80">
        <v>3</v>
      </c>
      <c r="G144" s="89"/>
      <c r="H144" s="97">
        <f t="shared" si="10"/>
        <v>0</v>
      </c>
    </row>
    <row r="145" spans="1:8" ht="19.2" x14ac:dyDescent="0.25">
      <c r="A145" s="95">
        <v>88</v>
      </c>
      <c r="B145" s="80" t="s">
        <v>963</v>
      </c>
      <c r="C145" s="96" t="s">
        <v>994</v>
      </c>
      <c r="D145" s="76" t="s">
        <v>964</v>
      </c>
      <c r="E145" s="80" t="s">
        <v>24</v>
      </c>
      <c r="F145" s="80">
        <v>7</v>
      </c>
      <c r="G145" s="89"/>
      <c r="H145" s="97">
        <f t="shared" si="10"/>
        <v>0</v>
      </c>
    </row>
    <row r="146" spans="1:8" x14ac:dyDescent="0.25">
      <c r="A146" s="95">
        <v>89</v>
      </c>
      <c r="B146" s="80" t="s">
        <v>965</v>
      </c>
      <c r="C146" s="96" t="s">
        <v>994</v>
      </c>
      <c r="D146" s="76" t="s">
        <v>966</v>
      </c>
      <c r="E146" s="80" t="s">
        <v>24</v>
      </c>
      <c r="F146" s="80">
        <v>18</v>
      </c>
      <c r="G146" s="89"/>
      <c r="H146" s="97">
        <f t="shared" si="10"/>
        <v>0</v>
      </c>
    </row>
    <row r="147" spans="1:8" x14ac:dyDescent="0.25">
      <c r="A147" s="95">
        <v>90</v>
      </c>
      <c r="B147" s="80" t="s">
        <v>967</v>
      </c>
      <c r="C147" s="96" t="s">
        <v>994</v>
      </c>
      <c r="D147" s="76" t="s">
        <v>840</v>
      </c>
      <c r="E147" s="127" t="s">
        <v>945</v>
      </c>
      <c r="F147" s="80">
        <v>1</v>
      </c>
      <c r="G147" s="89"/>
      <c r="H147" s="97">
        <f t="shared" si="10"/>
        <v>0</v>
      </c>
    </row>
    <row r="148" spans="1:8" x14ac:dyDescent="0.25">
      <c r="A148" s="95">
        <v>91</v>
      </c>
      <c r="B148" s="80" t="s">
        <v>968</v>
      </c>
      <c r="C148" s="96" t="s">
        <v>994</v>
      </c>
      <c r="D148" s="76" t="s">
        <v>969</v>
      </c>
      <c r="E148" s="127" t="s">
        <v>1171</v>
      </c>
      <c r="F148" s="80">
        <v>1</v>
      </c>
      <c r="G148" s="89"/>
      <c r="H148" s="97">
        <f t="shared" si="10"/>
        <v>0</v>
      </c>
    </row>
    <row r="149" spans="1:8" x14ac:dyDescent="0.25">
      <c r="A149" s="210" t="s">
        <v>1155</v>
      </c>
      <c r="B149" s="211"/>
      <c r="C149" s="211"/>
      <c r="D149" s="211"/>
      <c r="E149" s="211"/>
      <c r="F149" s="211"/>
      <c r="G149" s="211"/>
      <c r="H149" s="97">
        <f>SUM(H144:H148)</f>
        <v>0</v>
      </c>
    </row>
    <row r="150" spans="1:8" ht="21" customHeight="1" x14ac:dyDescent="0.25">
      <c r="A150" s="212" t="s">
        <v>970</v>
      </c>
      <c r="B150" s="213"/>
      <c r="C150" s="213"/>
      <c r="D150" s="213"/>
      <c r="E150" s="213"/>
      <c r="F150" s="213"/>
      <c r="G150" s="213"/>
      <c r="H150" s="98">
        <f>H149+H142+H126</f>
        <v>0</v>
      </c>
    </row>
    <row r="151" spans="1:8" x14ac:dyDescent="0.25">
      <c r="A151" s="99"/>
      <c r="B151" s="78">
        <v>6</v>
      </c>
      <c r="C151" s="206" t="s">
        <v>971</v>
      </c>
      <c r="D151" s="206"/>
      <c r="E151" s="206"/>
      <c r="F151" s="206"/>
      <c r="G151" s="206"/>
      <c r="H151" s="207"/>
    </row>
    <row r="152" spans="1:8" ht="38.4" x14ac:dyDescent="0.25">
      <c r="A152" s="95">
        <v>92</v>
      </c>
      <c r="B152" s="80" t="s">
        <v>972</v>
      </c>
      <c r="C152" s="96" t="s">
        <v>994</v>
      </c>
      <c r="D152" s="76" t="s">
        <v>973</v>
      </c>
      <c r="E152" s="80" t="s">
        <v>909</v>
      </c>
      <c r="F152" s="80">
        <v>0.15</v>
      </c>
      <c r="G152" s="89"/>
      <c r="H152" s="97">
        <f t="shared" ref="H152:H163" si="11">ROUND((F152*G152),2)</f>
        <v>0</v>
      </c>
    </row>
    <row r="153" spans="1:8" ht="19.2" x14ac:dyDescent="0.25">
      <c r="A153" s="95">
        <v>93</v>
      </c>
      <c r="B153" s="80" t="s">
        <v>974</v>
      </c>
      <c r="C153" s="96" t="s">
        <v>994</v>
      </c>
      <c r="D153" s="76" t="s">
        <v>975</v>
      </c>
      <c r="E153" s="126" t="s">
        <v>909</v>
      </c>
      <c r="F153" s="80">
        <v>0.84</v>
      </c>
      <c r="G153" s="89"/>
      <c r="H153" s="97">
        <f t="shared" si="11"/>
        <v>0</v>
      </c>
    </row>
    <row r="154" spans="1:8" ht="28.8" x14ac:dyDescent="0.25">
      <c r="A154" s="95">
        <v>94</v>
      </c>
      <c r="B154" s="80" t="s">
        <v>976</v>
      </c>
      <c r="C154" s="96" t="s">
        <v>994</v>
      </c>
      <c r="D154" s="76" t="s">
        <v>926</v>
      </c>
      <c r="E154" s="80" t="s">
        <v>24</v>
      </c>
      <c r="F154" s="80">
        <v>12</v>
      </c>
      <c r="G154" s="89"/>
      <c r="H154" s="97">
        <f t="shared" si="11"/>
        <v>0</v>
      </c>
    </row>
    <row r="155" spans="1:8" ht="38.4" x14ac:dyDescent="0.25">
      <c r="A155" s="95">
        <v>95</v>
      </c>
      <c r="B155" s="80" t="s">
        <v>977</v>
      </c>
      <c r="C155" s="96" t="s">
        <v>994</v>
      </c>
      <c r="D155" s="76" t="s">
        <v>879</v>
      </c>
      <c r="E155" s="80" t="s">
        <v>24</v>
      </c>
      <c r="F155" s="80">
        <v>6</v>
      </c>
      <c r="G155" s="89"/>
      <c r="H155" s="97">
        <f t="shared" si="11"/>
        <v>0</v>
      </c>
    </row>
    <row r="156" spans="1:8" ht="19.2" x14ac:dyDescent="0.25">
      <c r="A156" s="95">
        <v>96</v>
      </c>
      <c r="B156" s="80" t="s">
        <v>978</v>
      </c>
      <c r="C156" s="96" t="s">
        <v>994</v>
      </c>
      <c r="D156" s="76" t="s">
        <v>979</v>
      </c>
      <c r="E156" s="80" t="s">
        <v>24</v>
      </c>
      <c r="F156" s="80">
        <v>62</v>
      </c>
      <c r="G156" s="89"/>
      <c r="H156" s="97">
        <f t="shared" si="11"/>
        <v>0</v>
      </c>
    </row>
    <row r="157" spans="1:8" ht="19.2" x14ac:dyDescent="0.25">
      <c r="A157" s="95">
        <v>97</v>
      </c>
      <c r="B157" s="80" t="s">
        <v>980</v>
      </c>
      <c r="C157" s="96" t="s">
        <v>994</v>
      </c>
      <c r="D157" s="76" t="s">
        <v>981</v>
      </c>
      <c r="E157" s="80" t="s">
        <v>872</v>
      </c>
      <c r="F157" s="80">
        <v>9</v>
      </c>
      <c r="G157" s="89"/>
      <c r="H157" s="97">
        <f t="shared" si="11"/>
        <v>0</v>
      </c>
    </row>
    <row r="158" spans="1:8" ht="28.8" x14ac:dyDescent="0.25">
      <c r="A158" s="95">
        <v>98</v>
      </c>
      <c r="B158" s="80" t="s">
        <v>982</v>
      </c>
      <c r="C158" s="96" t="s">
        <v>994</v>
      </c>
      <c r="D158" s="76" t="s">
        <v>983</v>
      </c>
      <c r="E158" s="80" t="s">
        <v>945</v>
      </c>
      <c r="F158" s="80">
        <v>9</v>
      </c>
      <c r="G158" s="89"/>
      <c r="H158" s="97">
        <f t="shared" si="11"/>
        <v>0</v>
      </c>
    </row>
    <row r="159" spans="1:8" ht="19.2" x14ac:dyDescent="0.25">
      <c r="A159" s="95">
        <v>99</v>
      </c>
      <c r="B159" s="80" t="s">
        <v>984</v>
      </c>
      <c r="C159" s="96" t="s">
        <v>994</v>
      </c>
      <c r="D159" s="76" t="s">
        <v>932</v>
      </c>
      <c r="E159" s="80" t="s">
        <v>900</v>
      </c>
      <c r="F159" s="80">
        <v>2</v>
      </c>
      <c r="G159" s="89"/>
      <c r="H159" s="97">
        <f t="shared" si="11"/>
        <v>0</v>
      </c>
    </row>
    <row r="160" spans="1:8" ht="19.2" x14ac:dyDescent="0.25">
      <c r="A160" s="95">
        <v>100</v>
      </c>
      <c r="B160" s="80" t="s">
        <v>985</v>
      </c>
      <c r="C160" s="96" t="s">
        <v>994</v>
      </c>
      <c r="D160" s="76" t="s">
        <v>986</v>
      </c>
      <c r="E160" s="80" t="s">
        <v>900</v>
      </c>
      <c r="F160" s="80">
        <v>1</v>
      </c>
      <c r="G160" s="89"/>
      <c r="H160" s="97">
        <f t="shared" si="11"/>
        <v>0</v>
      </c>
    </row>
    <row r="161" spans="1:9" ht="19.2" x14ac:dyDescent="0.25">
      <c r="A161" s="95">
        <v>101</v>
      </c>
      <c r="B161" s="80" t="s">
        <v>987</v>
      </c>
      <c r="C161" s="96" t="s">
        <v>994</v>
      </c>
      <c r="D161" s="76" t="s">
        <v>988</v>
      </c>
      <c r="E161" s="80" t="s">
        <v>900</v>
      </c>
      <c r="F161" s="80">
        <v>3</v>
      </c>
      <c r="G161" s="89"/>
      <c r="H161" s="97">
        <f t="shared" si="11"/>
        <v>0</v>
      </c>
    </row>
    <row r="162" spans="1:9" ht="19.2" x14ac:dyDescent="0.25">
      <c r="A162" s="95">
        <v>102</v>
      </c>
      <c r="B162" s="80" t="s">
        <v>989</v>
      </c>
      <c r="C162" s="96" t="s">
        <v>994</v>
      </c>
      <c r="D162" s="76" t="s">
        <v>913</v>
      </c>
      <c r="E162" s="80" t="s">
        <v>884</v>
      </c>
      <c r="F162" s="80">
        <v>5.6</v>
      </c>
      <c r="G162" s="89"/>
      <c r="H162" s="97">
        <f t="shared" si="11"/>
        <v>0</v>
      </c>
    </row>
    <row r="163" spans="1:9" x14ac:dyDescent="0.25">
      <c r="A163" s="95">
        <v>103</v>
      </c>
      <c r="B163" s="80" t="s">
        <v>990</v>
      </c>
      <c r="C163" s="96" t="s">
        <v>994</v>
      </c>
      <c r="D163" s="76" t="s">
        <v>915</v>
      </c>
      <c r="E163" s="80" t="s">
        <v>884</v>
      </c>
      <c r="F163" s="80">
        <v>5.6</v>
      </c>
      <c r="G163" s="89"/>
      <c r="H163" s="97">
        <f t="shared" si="11"/>
        <v>0</v>
      </c>
    </row>
    <row r="164" spans="1:9" ht="21" customHeight="1" x14ac:dyDescent="0.25">
      <c r="A164" s="212" t="s">
        <v>991</v>
      </c>
      <c r="B164" s="213"/>
      <c r="C164" s="213"/>
      <c r="D164" s="213"/>
      <c r="E164" s="213"/>
      <c r="F164" s="213"/>
      <c r="G164" s="213"/>
      <c r="H164" s="97">
        <f>SUM(H152:H163)</f>
        <v>0</v>
      </c>
    </row>
    <row r="165" spans="1:9" ht="27" customHeight="1" x14ac:dyDescent="0.25">
      <c r="A165" s="214" t="s">
        <v>996</v>
      </c>
      <c r="B165" s="215"/>
      <c r="C165" s="215"/>
      <c r="D165" s="215"/>
      <c r="E165" s="215"/>
      <c r="F165" s="215"/>
      <c r="G165" s="215"/>
      <c r="H165" s="101">
        <f>H60+H80+H103+H116+H150+H164</f>
        <v>0</v>
      </c>
      <c r="I165" s="15"/>
    </row>
    <row r="166" spans="1:9" ht="27" customHeight="1" x14ac:dyDescent="0.25">
      <c r="A166" s="214" t="s">
        <v>1156</v>
      </c>
      <c r="B166" s="215"/>
      <c r="C166" s="215"/>
      <c r="D166" s="215"/>
      <c r="E166" s="215"/>
      <c r="F166" s="215"/>
      <c r="G166" s="215"/>
      <c r="H166" s="101">
        <f>H167-H165</f>
        <v>0</v>
      </c>
      <c r="I166" s="15"/>
    </row>
    <row r="167" spans="1:9" ht="27" customHeight="1" thickBot="1" x14ac:dyDescent="0.3">
      <c r="A167" s="170" t="s">
        <v>1166</v>
      </c>
      <c r="B167" s="171"/>
      <c r="C167" s="171"/>
      <c r="D167" s="171"/>
      <c r="E167" s="171"/>
      <c r="F167" s="171"/>
      <c r="G167" s="171"/>
      <c r="H167" s="71">
        <f>ROUND(H165*1.23,2)</f>
        <v>0</v>
      </c>
      <c r="I167" s="15"/>
    </row>
    <row r="169" spans="1:9" ht="81" customHeight="1" x14ac:dyDescent="0.25">
      <c r="A169" s="198" t="s">
        <v>1113</v>
      </c>
      <c r="B169" s="198"/>
      <c r="C169" s="198"/>
      <c r="D169" s="198"/>
      <c r="E169" s="198"/>
      <c r="F169" s="198"/>
      <c r="G169" s="198"/>
    </row>
    <row r="170" spans="1:9" x14ac:dyDescent="0.25">
      <c r="A170" s="6"/>
      <c r="B170" s="6"/>
      <c r="C170" s="6"/>
      <c r="D170" s="6"/>
      <c r="E170" s="6"/>
      <c r="F170" s="6"/>
      <c r="G170" s="90"/>
    </row>
    <row r="171" spans="1:9" ht="45" customHeight="1" x14ac:dyDescent="0.25">
      <c r="A171" s="6"/>
      <c r="B171" s="131" t="s">
        <v>1111</v>
      </c>
      <c r="C171" s="131"/>
      <c r="D171" s="131"/>
      <c r="E171" s="131"/>
      <c r="F171" s="131"/>
      <c r="G171" s="91"/>
    </row>
    <row r="172" spans="1:9" ht="42.75" customHeight="1" x14ac:dyDescent="0.2">
      <c r="A172" s="81"/>
      <c r="B172" s="191" t="s">
        <v>995</v>
      </c>
      <c r="C172" s="191"/>
      <c r="D172" s="191"/>
      <c r="E172" s="81"/>
      <c r="F172" s="81"/>
      <c r="G172" s="91"/>
    </row>
  </sheetData>
  <mergeCells count="77">
    <mergeCell ref="A4:H4"/>
    <mergeCell ref="A5:H5"/>
    <mergeCell ref="A6:H6"/>
    <mergeCell ref="A15:H15"/>
    <mergeCell ref="A14:H14"/>
    <mergeCell ref="A13:H13"/>
    <mergeCell ref="A12:H12"/>
    <mergeCell ref="A11:H11"/>
    <mergeCell ref="A10:H10"/>
    <mergeCell ref="A9:H9"/>
    <mergeCell ref="A8:H8"/>
    <mergeCell ref="A7:H7"/>
    <mergeCell ref="C151:H151"/>
    <mergeCell ref="A164:G164"/>
    <mergeCell ref="A165:G165"/>
    <mergeCell ref="A166:G166"/>
    <mergeCell ref="A167:G167"/>
    <mergeCell ref="A142:G142"/>
    <mergeCell ref="A149:G149"/>
    <mergeCell ref="C143:H143"/>
    <mergeCell ref="C127:H127"/>
    <mergeCell ref="A150:G150"/>
    <mergeCell ref="A116:G116"/>
    <mergeCell ref="C117:H117"/>
    <mergeCell ref="C118:H118"/>
    <mergeCell ref="A126:G126"/>
    <mergeCell ref="C104:H104"/>
    <mergeCell ref="C105:H105"/>
    <mergeCell ref="C111:H111"/>
    <mergeCell ref="A110:G110"/>
    <mergeCell ref="A115:G115"/>
    <mergeCell ref="A102:G102"/>
    <mergeCell ref="C100:H100"/>
    <mergeCell ref="C87:H87"/>
    <mergeCell ref="A103:G103"/>
    <mergeCell ref="A80:G80"/>
    <mergeCell ref="C81:H81"/>
    <mergeCell ref="C82:H82"/>
    <mergeCell ref="A86:G86"/>
    <mergeCell ref="A99:G99"/>
    <mergeCell ref="C22:H22"/>
    <mergeCell ref="C61:H61"/>
    <mergeCell ref="C62:H62"/>
    <mergeCell ref="A71:G71"/>
    <mergeCell ref="A79:G79"/>
    <mergeCell ref="C72:H72"/>
    <mergeCell ref="A60:G60"/>
    <mergeCell ref="C53:H53"/>
    <mergeCell ref="C42:H42"/>
    <mergeCell ref="C38:H38"/>
    <mergeCell ref="C23:H23"/>
    <mergeCell ref="A37:G37"/>
    <mergeCell ref="A41:G41"/>
    <mergeCell ref="A59:G59"/>
    <mergeCell ref="A52:G52"/>
    <mergeCell ref="B172:D172"/>
    <mergeCell ref="G18:G19"/>
    <mergeCell ref="H18:H19"/>
    <mergeCell ref="A3:H3"/>
    <mergeCell ref="A1:H1"/>
    <mergeCell ref="A2:H2"/>
    <mergeCell ref="A169:G169"/>
    <mergeCell ref="B171:F171"/>
    <mergeCell ref="A18:A19"/>
    <mergeCell ref="B18:B19"/>
    <mergeCell ref="C18:C19"/>
    <mergeCell ref="D18:D19"/>
    <mergeCell ref="E18:E19"/>
    <mergeCell ref="F18:F19"/>
    <mergeCell ref="H20:H21"/>
    <mergeCell ref="A20:A21"/>
    <mergeCell ref="G20:G21"/>
    <mergeCell ref="B20:B21"/>
    <mergeCell ref="C20:C21"/>
    <mergeCell ref="D20:D21"/>
    <mergeCell ref="E20:E21"/>
    <mergeCell ref="F20:F21"/>
  </mergeCells>
  <pageMargins left="1.1023622047244095" right="0.31496062992125984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4"/>
  <sheetViews>
    <sheetView view="pageBreakPreview" zoomScale="130" zoomScaleNormal="130" zoomScaleSheetLayoutView="130" workbookViewId="0">
      <selection activeCell="E35" sqref="E35"/>
    </sheetView>
  </sheetViews>
  <sheetFormatPr defaultColWidth="9.33203125" defaultRowHeight="13.2" x14ac:dyDescent="0.25"/>
  <cols>
    <col min="1" max="1" width="4" style="108" customWidth="1"/>
    <col min="2" max="2" width="4.109375" style="108" customWidth="1"/>
    <col min="3" max="3" width="7.33203125" style="102" customWidth="1"/>
    <col min="4" max="4" width="42.77734375" style="102" customWidth="1"/>
    <col min="5" max="5" width="6.77734375" style="108" customWidth="1"/>
    <col min="6" max="6" width="4.109375" style="102" customWidth="1"/>
    <col min="7" max="7" width="4.6640625" style="102" customWidth="1"/>
    <col min="8" max="8" width="8.109375" style="113" customWidth="1"/>
    <col min="9" max="9" width="13.44140625" style="113" customWidth="1"/>
    <col min="10" max="16384" width="9.33203125" style="5"/>
  </cols>
  <sheetData>
    <row r="1" spans="1:10" ht="17.399999999999999" x14ac:dyDescent="0.25">
      <c r="A1" s="197" t="s">
        <v>1128</v>
      </c>
      <c r="B1" s="197"/>
      <c r="C1" s="197"/>
      <c r="D1" s="197"/>
      <c r="E1" s="197"/>
      <c r="F1" s="197"/>
      <c r="G1" s="197"/>
      <c r="H1" s="197"/>
      <c r="I1" s="197"/>
    </row>
    <row r="2" spans="1:10" ht="17.399999999999999" x14ac:dyDescent="0.25">
      <c r="A2" s="197" t="s">
        <v>1108</v>
      </c>
      <c r="B2" s="197"/>
      <c r="C2" s="197"/>
      <c r="D2" s="197"/>
      <c r="E2" s="197"/>
      <c r="F2" s="197"/>
      <c r="G2" s="197"/>
      <c r="H2" s="197"/>
      <c r="I2" s="197"/>
    </row>
    <row r="3" spans="1:10" ht="51" customHeight="1" x14ac:dyDescent="0.25">
      <c r="A3" s="196" t="s">
        <v>1168</v>
      </c>
      <c r="B3" s="196"/>
      <c r="C3" s="196"/>
      <c r="D3" s="196"/>
      <c r="E3" s="196"/>
      <c r="F3" s="196"/>
      <c r="G3" s="196"/>
      <c r="H3" s="196"/>
      <c r="I3" s="196"/>
    </row>
    <row r="4" spans="1:10" x14ac:dyDescent="0.25">
      <c r="A4" s="232" t="s">
        <v>1105</v>
      </c>
      <c r="B4" s="232"/>
      <c r="C4" s="232"/>
      <c r="D4" s="232"/>
      <c r="E4" s="232"/>
      <c r="F4" s="103"/>
      <c r="G4" s="103"/>
    </row>
    <row r="5" spans="1:10" x14ac:dyDescent="0.25">
      <c r="A5" s="232" t="s">
        <v>1106</v>
      </c>
      <c r="B5" s="232"/>
      <c r="C5" s="232"/>
      <c r="D5" s="232"/>
      <c r="E5" s="232"/>
      <c r="F5" s="103"/>
      <c r="G5" s="103"/>
    </row>
    <row r="6" spans="1:10" x14ac:dyDescent="0.25">
      <c r="A6" s="232" t="s">
        <v>1107</v>
      </c>
      <c r="B6" s="232"/>
      <c r="C6" s="232"/>
      <c r="D6" s="232"/>
      <c r="E6" s="232"/>
      <c r="F6" s="103"/>
      <c r="G6" s="103"/>
    </row>
    <row r="7" spans="1:10" x14ac:dyDescent="0.25">
      <c r="A7" s="107"/>
      <c r="B7" s="107"/>
      <c r="C7" s="104"/>
      <c r="D7" s="104"/>
      <c r="E7" s="107"/>
      <c r="F7" s="104"/>
      <c r="G7" s="104"/>
    </row>
    <row r="8" spans="1:10" ht="13.8" thickBot="1" x14ac:dyDescent="0.3"/>
    <row r="9" spans="1:10" x14ac:dyDescent="0.25">
      <c r="A9" s="225" t="s">
        <v>738</v>
      </c>
      <c r="B9" s="223" t="s">
        <v>779</v>
      </c>
      <c r="C9" s="221" t="s">
        <v>3</v>
      </c>
      <c r="D9" s="223" t="s">
        <v>6</v>
      </c>
      <c r="E9" s="223" t="s">
        <v>993</v>
      </c>
      <c r="F9" s="223" t="s">
        <v>780</v>
      </c>
      <c r="G9" s="218" t="s">
        <v>1015</v>
      </c>
      <c r="H9" s="218" t="s">
        <v>992</v>
      </c>
      <c r="I9" s="233" t="s">
        <v>781</v>
      </c>
    </row>
    <row r="10" spans="1:10" x14ac:dyDescent="0.25">
      <c r="A10" s="220"/>
      <c r="B10" s="224"/>
      <c r="C10" s="222"/>
      <c r="D10" s="224"/>
      <c r="E10" s="224"/>
      <c r="F10" s="224"/>
      <c r="G10" s="219"/>
      <c r="H10" s="219"/>
      <c r="I10" s="234"/>
    </row>
    <row r="11" spans="1:10" x14ac:dyDescent="0.25">
      <c r="A11" s="220">
        <v>1</v>
      </c>
      <c r="B11" s="224">
        <v>2</v>
      </c>
      <c r="C11" s="222">
        <v>3</v>
      </c>
      <c r="D11" s="224">
        <v>4</v>
      </c>
      <c r="E11" s="224">
        <v>5</v>
      </c>
      <c r="F11" s="224">
        <v>6</v>
      </c>
      <c r="G11" s="219">
        <v>7</v>
      </c>
      <c r="H11" s="219">
        <v>8</v>
      </c>
      <c r="I11" s="234">
        <v>9</v>
      </c>
      <c r="J11"/>
    </row>
    <row r="12" spans="1:10" x14ac:dyDescent="0.25">
      <c r="A12" s="220"/>
      <c r="B12" s="224"/>
      <c r="C12" s="222"/>
      <c r="D12" s="224"/>
      <c r="E12" s="224"/>
      <c r="F12" s="224"/>
      <c r="G12" s="219"/>
      <c r="H12" s="219"/>
      <c r="I12" s="234"/>
    </row>
    <row r="13" spans="1:10" x14ac:dyDescent="0.25">
      <c r="A13" s="117"/>
      <c r="B13" s="109" t="s">
        <v>1017</v>
      </c>
      <c r="C13" s="105" t="s">
        <v>1018</v>
      </c>
      <c r="D13" s="105" t="s">
        <v>1019</v>
      </c>
      <c r="E13" s="111" t="s">
        <v>1016</v>
      </c>
      <c r="F13" s="105" t="s">
        <v>1016</v>
      </c>
      <c r="G13" s="105" t="s">
        <v>1016</v>
      </c>
      <c r="H13" s="114" t="s">
        <v>1016</v>
      </c>
      <c r="I13" s="118" t="s">
        <v>1016</v>
      </c>
    </row>
    <row r="14" spans="1:10" x14ac:dyDescent="0.25">
      <c r="A14" s="119">
        <v>1</v>
      </c>
      <c r="B14" s="110" t="s">
        <v>252</v>
      </c>
      <c r="C14" s="106" t="s">
        <v>1018</v>
      </c>
      <c r="D14" s="106" t="s">
        <v>1020</v>
      </c>
      <c r="E14" s="112" t="s">
        <v>909</v>
      </c>
      <c r="F14" s="106">
        <v>0.185</v>
      </c>
      <c r="G14" s="106">
        <v>1</v>
      </c>
      <c r="H14" s="115"/>
      <c r="I14" s="120">
        <f>ROUND((F14*G14*H14),2)</f>
        <v>0</v>
      </c>
    </row>
    <row r="15" spans="1:10" ht="15.6" x14ac:dyDescent="0.25">
      <c r="A15" s="119">
        <v>2</v>
      </c>
      <c r="B15" s="110" t="s">
        <v>253</v>
      </c>
      <c r="C15" s="106" t="s">
        <v>1018</v>
      </c>
      <c r="D15" s="106" t="s">
        <v>1021</v>
      </c>
      <c r="E15" s="112" t="s">
        <v>900</v>
      </c>
      <c r="F15" s="106">
        <v>3</v>
      </c>
      <c r="G15" s="106">
        <v>1</v>
      </c>
      <c r="H15" s="115"/>
      <c r="I15" s="120">
        <f>ROUND((F15*G15*H15),2)</f>
        <v>0</v>
      </c>
    </row>
    <row r="16" spans="1:10" x14ac:dyDescent="0.25">
      <c r="A16" s="119">
        <v>3</v>
      </c>
      <c r="B16" s="110" t="s">
        <v>251</v>
      </c>
      <c r="C16" s="106" t="s">
        <v>1018</v>
      </c>
      <c r="D16" s="106" t="s">
        <v>1022</v>
      </c>
      <c r="E16" s="112" t="s">
        <v>900</v>
      </c>
      <c r="F16" s="106">
        <v>3</v>
      </c>
      <c r="G16" s="106">
        <v>1</v>
      </c>
      <c r="H16" s="115"/>
      <c r="I16" s="120">
        <f t="shared" ref="I16:I44" si="0">ROUND((F16*G16*H16),2)</f>
        <v>0</v>
      </c>
    </row>
    <row r="17" spans="1:10" ht="15.6" x14ac:dyDescent="0.25">
      <c r="A17" s="119">
        <v>4</v>
      </c>
      <c r="B17" s="110" t="s">
        <v>1023</v>
      </c>
      <c r="C17" s="106" t="s">
        <v>1018</v>
      </c>
      <c r="D17" s="106" t="s">
        <v>1024</v>
      </c>
      <c r="E17" s="112" t="s">
        <v>24</v>
      </c>
      <c r="F17" s="106">
        <v>185</v>
      </c>
      <c r="G17" s="106">
        <v>1</v>
      </c>
      <c r="H17" s="115"/>
      <c r="I17" s="120">
        <f t="shared" si="0"/>
        <v>0</v>
      </c>
    </row>
    <row r="18" spans="1:10" ht="23.4" x14ac:dyDescent="0.25">
      <c r="A18" s="119">
        <v>5</v>
      </c>
      <c r="B18" s="110" t="s">
        <v>1025</v>
      </c>
      <c r="C18" s="106" t="s">
        <v>1018</v>
      </c>
      <c r="D18" s="106" t="s">
        <v>1026</v>
      </c>
      <c r="E18" s="128" t="s">
        <v>139</v>
      </c>
      <c r="F18" s="106">
        <v>2</v>
      </c>
      <c r="G18" s="106">
        <v>1</v>
      </c>
      <c r="H18" s="115"/>
      <c r="I18" s="120">
        <f t="shared" si="0"/>
        <v>0</v>
      </c>
    </row>
    <row r="19" spans="1:10" x14ac:dyDescent="0.25">
      <c r="A19" s="119">
        <v>6</v>
      </c>
      <c r="B19" s="110" t="s">
        <v>1027</v>
      </c>
      <c r="C19" s="106" t="s">
        <v>1018</v>
      </c>
      <c r="D19" s="106" t="s">
        <v>1028</v>
      </c>
      <c r="E19" s="128" t="s">
        <v>945</v>
      </c>
      <c r="F19" s="106">
        <v>1</v>
      </c>
      <c r="G19" s="106">
        <v>1</v>
      </c>
      <c r="H19" s="115"/>
      <c r="I19" s="120">
        <f t="shared" si="0"/>
        <v>0</v>
      </c>
    </row>
    <row r="20" spans="1:10" x14ac:dyDescent="0.25">
      <c r="A20" s="228" t="s">
        <v>1155</v>
      </c>
      <c r="B20" s="229"/>
      <c r="C20" s="229"/>
      <c r="D20" s="229"/>
      <c r="E20" s="229"/>
      <c r="F20" s="229"/>
      <c r="G20" s="229"/>
      <c r="H20" s="229"/>
      <c r="I20" s="120">
        <f>SUM(I14:I19)</f>
        <v>0</v>
      </c>
    </row>
    <row r="21" spans="1:10" x14ac:dyDescent="0.25">
      <c r="A21" s="121"/>
      <c r="B21" s="109" t="s">
        <v>1029</v>
      </c>
      <c r="C21" s="105" t="s">
        <v>1030</v>
      </c>
      <c r="D21" s="105" t="s">
        <v>1031</v>
      </c>
      <c r="E21" s="111" t="s">
        <v>1016</v>
      </c>
      <c r="F21" s="105" t="s">
        <v>1016</v>
      </c>
      <c r="G21" s="105" t="s">
        <v>1016</v>
      </c>
      <c r="H21" s="114"/>
      <c r="I21" s="122"/>
    </row>
    <row r="22" spans="1:10" ht="15.6" x14ac:dyDescent="0.25">
      <c r="A22" s="123">
        <v>7</v>
      </c>
      <c r="B22" s="110" t="s">
        <v>262</v>
      </c>
      <c r="C22" s="106" t="s">
        <v>1030</v>
      </c>
      <c r="D22" s="106" t="s">
        <v>1032</v>
      </c>
      <c r="E22" s="128" t="s">
        <v>945</v>
      </c>
      <c r="F22" s="106">
        <v>1</v>
      </c>
      <c r="G22" s="106">
        <v>2</v>
      </c>
      <c r="H22" s="115"/>
      <c r="I22" s="120">
        <f t="shared" si="0"/>
        <v>0</v>
      </c>
    </row>
    <row r="23" spans="1:10" customFormat="1" ht="15.6" x14ac:dyDescent="0.25">
      <c r="A23" s="123">
        <v>8</v>
      </c>
      <c r="B23" s="110" t="s">
        <v>263</v>
      </c>
      <c r="C23" s="106" t="s">
        <v>1030</v>
      </c>
      <c r="D23" s="106" t="s">
        <v>1033</v>
      </c>
      <c r="E23" s="128" t="s">
        <v>945</v>
      </c>
      <c r="F23" s="106">
        <v>18</v>
      </c>
      <c r="G23" s="106">
        <v>1</v>
      </c>
      <c r="H23" s="115"/>
      <c r="I23" s="120">
        <f t="shared" si="0"/>
        <v>0</v>
      </c>
      <c r="J23" s="5"/>
    </row>
    <row r="24" spans="1:10" ht="15.6" x14ac:dyDescent="0.25">
      <c r="A24" s="123">
        <v>9</v>
      </c>
      <c r="B24" s="110" t="s">
        <v>264</v>
      </c>
      <c r="C24" s="106" t="s">
        <v>1030</v>
      </c>
      <c r="D24" s="106" t="s">
        <v>1034</v>
      </c>
      <c r="E24" s="128" t="s">
        <v>945</v>
      </c>
      <c r="F24" s="106">
        <v>1</v>
      </c>
      <c r="G24" s="106">
        <v>2</v>
      </c>
      <c r="H24" s="115"/>
      <c r="I24" s="120">
        <f t="shared" si="0"/>
        <v>0</v>
      </c>
    </row>
    <row r="25" spans="1:10" ht="23.4" x14ac:dyDescent="0.25">
      <c r="A25" s="123">
        <v>10</v>
      </c>
      <c r="B25" s="110" t="s">
        <v>265</v>
      </c>
      <c r="C25" s="106" t="s">
        <v>1030</v>
      </c>
      <c r="D25" s="106" t="s">
        <v>1035</v>
      </c>
      <c r="E25" s="128" t="s">
        <v>945</v>
      </c>
      <c r="F25" s="106">
        <v>18</v>
      </c>
      <c r="G25" s="106">
        <v>1</v>
      </c>
      <c r="H25" s="115"/>
      <c r="I25" s="120">
        <f t="shared" si="0"/>
        <v>0</v>
      </c>
    </row>
    <row r="26" spans="1:10" x14ac:dyDescent="0.25">
      <c r="A26" s="123">
        <v>11</v>
      </c>
      <c r="B26" s="110" t="s">
        <v>266</v>
      </c>
      <c r="C26" s="106" t="s">
        <v>1030</v>
      </c>
      <c r="D26" s="106" t="s">
        <v>1036</v>
      </c>
      <c r="E26" s="128" t="s">
        <v>945</v>
      </c>
      <c r="F26" s="106">
        <v>1</v>
      </c>
      <c r="G26" s="106">
        <v>1</v>
      </c>
      <c r="H26" s="115"/>
      <c r="I26" s="120">
        <f t="shared" si="0"/>
        <v>0</v>
      </c>
    </row>
    <row r="27" spans="1:10" ht="15.6" x14ac:dyDescent="0.25">
      <c r="A27" s="123">
        <v>12</v>
      </c>
      <c r="B27" s="110" t="s">
        <v>267</v>
      </c>
      <c r="C27" s="106" t="s">
        <v>1030</v>
      </c>
      <c r="D27" s="106" t="s">
        <v>1037</v>
      </c>
      <c r="E27" s="112" t="s">
        <v>246</v>
      </c>
      <c r="F27" s="106">
        <v>1.5</v>
      </c>
      <c r="G27" s="106">
        <v>1</v>
      </c>
      <c r="H27" s="115"/>
      <c r="I27" s="120">
        <f t="shared" si="0"/>
        <v>0</v>
      </c>
    </row>
    <row r="28" spans="1:10" ht="15.6" x14ac:dyDescent="0.25">
      <c r="A28" s="123">
        <v>13</v>
      </c>
      <c r="B28" s="110" t="s">
        <v>268</v>
      </c>
      <c r="C28" s="106" t="s">
        <v>1030</v>
      </c>
      <c r="D28" s="106" t="s">
        <v>1038</v>
      </c>
      <c r="E28" s="112" t="s">
        <v>900</v>
      </c>
      <c r="F28" s="106">
        <v>1</v>
      </c>
      <c r="G28" s="106">
        <v>1</v>
      </c>
      <c r="H28" s="115"/>
      <c r="I28" s="120">
        <f t="shared" si="0"/>
        <v>0</v>
      </c>
    </row>
    <row r="29" spans="1:10" ht="15.6" x14ac:dyDescent="0.25">
      <c r="A29" s="123">
        <v>14</v>
      </c>
      <c r="B29" s="110" t="s">
        <v>269</v>
      </c>
      <c r="C29" s="106" t="s">
        <v>1030</v>
      </c>
      <c r="D29" s="106" t="s">
        <v>1039</v>
      </c>
      <c r="E29" s="128" t="s">
        <v>139</v>
      </c>
      <c r="F29" s="106">
        <v>6</v>
      </c>
      <c r="G29" s="106">
        <v>4</v>
      </c>
      <c r="H29" s="115"/>
      <c r="I29" s="120">
        <f t="shared" si="0"/>
        <v>0</v>
      </c>
    </row>
    <row r="30" spans="1:10" ht="15.6" x14ac:dyDescent="0.25">
      <c r="A30" s="123">
        <v>15</v>
      </c>
      <c r="B30" s="110" t="s">
        <v>270</v>
      </c>
      <c r="C30" s="106" t="s">
        <v>1030</v>
      </c>
      <c r="D30" s="106" t="s">
        <v>1040</v>
      </c>
      <c r="E30" s="112" t="s">
        <v>900</v>
      </c>
      <c r="F30" s="106">
        <v>1</v>
      </c>
      <c r="G30" s="106">
        <v>1</v>
      </c>
      <c r="H30" s="115"/>
      <c r="I30" s="120">
        <f t="shared" si="0"/>
        <v>0</v>
      </c>
    </row>
    <row r="31" spans="1:10" ht="15.6" x14ac:dyDescent="0.25">
      <c r="A31" s="123">
        <v>16</v>
      </c>
      <c r="B31" s="110" t="s">
        <v>271</v>
      </c>
      <c r="C31" s="106" t="s">
        <v>1030</v>
      </c>
      <c r="D31" s="106" t="s">
        <v>1041</v>
      </c>
      <c r="E31" s="112" t="s">
        <v>24</v>
      </c>
      <c r="F31" s="106">
        <v>2</v>
      </c>
      <c r="G31" s="106">
        <v>1</v>
      </c>
      <c r="H31" s="115"/>
      <c r="I31" s="120">
        <f t="shared" si="0"/>
        <v>0</v>
      </c>
    </row>
    <row r="32" spans="1:10" x14ac:dyDescent="0.25">
      <c r="A32" s="123">
        <v>17</v>
      </c>
      <c r="B32" s="110" t="s">
        <v>272</v>
      </c>
      <c r="C32" s="106" t="s">
        <v>1030</v>
      </c>
      <c r="D32" s="106" t="s">
        <v>1042</v>
      </c>
      <c r="E32" s="128" t="s">
        <v>139</v>
      </c>
      <c r="F32" s="106">
        <v>2</v>
      </c>
      <c r="G32" s="106">
        <v>1</v>
      </c>
      <c r="H32" s="115"/>
      <c r="I32" s="120">
        <f t="shared" si="0"/>
        <v>0</v>
      </c>
    </row>
    <row r="33" spans="1:9" ht="15.6" x14ac:dyDescent="0.25">
      <c r="A33" s="123">
        <v>18</v>
      </c>
      <c r="B33" s="110" t="s">
        <v>273</v>
      </c>
      <c r="C33" s="106" t="s">
        <v>1030</v>
      </c>
      <c r="D33" s="106" t="s">
        <v>1043</v>
      </c>
      <c r="E33" s="112" t="s">
        <v>24</v>
      </c>
      <c r="F33" s="106">
        <v>4</v>
      </c>
      <c r="G33" s="106">
        <v>1</v>
      </c>
      <c r="H33" s="115"/>
      <c r="I33" s="120">
        <f t="shared" si="0"/>
        <v>0</v>
      </c>
    </row>
    <row r="34" spans="1:9" x14ac:dyDescent="0.25">
      <c r="A34" s="123">
        <v>19</v>
      </c>
      <c r="B34" s="110" t="s">
        <v>1044</v>
      </c>
      <c r="C34" s="106" t="s">
        <v>1030</v>
      </c>
      <c r="D34" s="106" t="s">
        <v>1045</v>
      </c>
      <c r="E34" s="112" t="s">
        <v>24</v>
      </c>
      <c r="F34" s="106">
        <v>4</v>
      </c>
      <c r="G34" s="106">
        <v>1</v>
      </c>
      <c r="H34" s="115"/>
      <c r="I34" s="120">
        <f t="shared" si="0"/>
        <v>0</v>
      </c>
    </row>
    <row r="35" spans="1:9" ht="15.6" x14ac:dyDescent="0.25">
      <c r="A35" s="123">
        <v>20</v>
      </c>
      <c r="B35" s="110" t="s">
        <v>1046</v>
      </c>
      <c r="C35" s="106" t="s">
        <v>1030</v>
      </c>
      <c r="D35" s="106" t="s">
        <v>1047</v>
      </c>
      <c r="E35" s="128" t="s">
        <v>945</v>
      </c>
      <c r="F35" s="106">
        <v>1</v>
      </c>
      <c r="G35" s="106">
        <v>2</v>
      </c>
      <c r="H35" s="115"/>
      <c r="I35" s="120">
        <f t="shared" si="0"/>
        <v>0</v>
      </c>
    </row>
    <row r="36" spans="1:9" ht="15.6" x14ac:dyDescent="0.25">
      <c r="A36" s="123">
        <v>21</v>
      </c>
      <c r="B36" s="110" t="s">
        <v>1048</v>
      </c>
      <c r="C36" s="106" t="s">
        <v>1030</v>
      </c>
      <c r="D36" s="106" t="s">
        <v>1049</v>
      </c>
      <c r="E36" s="128" t="s">
        <v>945</v>
      </c>
      <c r="F36" s="106">
        <v>18</v>
      </c>
      <c r="G36" s="106">
        <v>1</v>
      </c>
      <c r="H36" s="115"/>
      <c r="I36" s="120">
        <f t="shared" si="0"/>
        <v>0</v>
      </c>
    </row>
    <row r="37" spans="1:9" ht="15.6" x14ac:dyDescent="0.25">
      <c r="A37" s="123">
        <v>22</v>
      </c>
      <c r="B37" s="110" t="s">
        <v>1050</v>
      </c>
      <c r="C37" s="106" t="s">
        <v>1030</v>
      </c>
      <c r="D37" s="106" t="s">
        <v>1051</v>
      </c>
      <c r="E37" s="128" t="s">
        <v>945</v>
      </c>
      <c r="F37" s="106">
        <v>1</v>
      </c>
      <c r="G37" s="106">
        <v>2</v>
      </c>
      <c r="H37" s="115"/>
      <c r="I37" s="120">
        <f t="shared" si="0"/>
        <v>0</v>
      </c>
    </row>
    <row r="38" spans="1:9" ht="15.6" x14ac:dyDescent="0.25">
      <c r="A38" s="123">
        <v>23</v>
      </c>
      <c r="B38" s="110" t="s">
        <v>1052</v>
      </c>
      <c r="C38" s="106" t="s">
        <v>1030</v>
      </c>
      <c r="D38" s="106" t="s">
        <v>1053</v>
      </c>
      <c r="E38" s="128" t="s">
        <v>945</v>
      </c>
      <c r="F38" s="106">
        <v>18</v>
      </c>
      <c r="G38" s="106">
        <v>1</v>
      </c>
      <c r="H38" s="115"/>
      <c r="I38" s="120">
        <f t="shared" si="0"/>
        <v>0</v>
      </c>
    </row>
    <row r="39" spans="1:9" x14ac:dyDescent="0.25">
      <c r="A39" s="123">
        <v>24</v>
      </c>
      <c r="B39" s="110" t="s">
        <v>1054</v>
      </c>
      <c r="C39" s="106" t="s">
        <v>1018</v>
      </c>
      <c r="D39" s="106" t="s">
        <v>1055</v>
      </c>
      <c r="E39" s="128" t="s">
        <v>945</v>
      </c>
      <c r="F39" s="106">
        <v>1</v>
      </c>
      <c r="G39" s="106">
        <v>1</v>
      </c>
      <c r="H39" s="115"/>
      <c r="I39" s="120">
        <f t="shared" si="0"/>
        <v>0</v>
      </c>
    </row>
    <row r="40" spans="1:9" x14ac:dyDescent="0.25">
      <c r="A40" s="228" t="s">
        <v>1155</v>
      </c>
      <c r="B40" s="229"/>
      <c r="C40" s="229"/>
      <c r="D40" s="229"/>
      <c r="E40" s="229"/>
      <c r="F40" s="229"/>
      <c r="G40" s="229"/>
      <c r="H40" s="229"/>
      <c r="I40" s="120">
        <f>SUM(I22:I39)</f>
        <v>0</v>
      </c>
    </row>
    <row r="41" spans="1:9" x14ac:dyDescent="0.25">
      <c r="A41" s="121"/>
      <c r="B41" s="109" t="s">
        <v>1056</v>
      </c>
      <c r="C41" s="105" t="s">
        <v>1018</v>
      </c>
      <c r="D41" s="105" t="s">
        <v>1057</v>
      </c>
      <c r="E41" s="111" t="s">
        <v>1016</v>
      </c>
      <c r="F41" s="105" t="s">
        <v>1016</v>
      </c>
      <c r="G41" s="105" t="s">
        <v>1016</v>
      </c>
      <c r="H41" s="114"/>
      <c r="I41" s="122"/>
    </row>
    <row r="42" spans="1:9" ht="15.6" x14ac:dyDescent="0.25">
      <c r="A42" s="123">
        <v>25</v>
      </c>
      <c r="B42" s="110" t="s">
        <v>276</v>
      </c>
      <c r="C42" s="106" t="s">
        <v>1018</v>
      </c>
      <c r="D42" s="106" t="s">
        <v>1058</v>
      </c>
      <c r="E42" s="112" t="s">
        <v>24</v>
      </c>
      <c r="F42" s="106">
        <v>185</v>
      </c>
      <c r="G42" s="106">
        <v>0.5</v>
      </c>
      <c r="H42" s="115"/>
      <c r="I42" s="120">
        <f t="shared" si="0"/>
        <v>0</v>
      </c>
    </row>
    <row r="43" spans="1:9" ht="15.6" x14ac:dyDescent="0.25">
      <c r="A43" s="123">
        <v>26</v>
      </c>
      <c r="B43" s="110" t="s">
        <v>277</v>
      </c>
      <c r="C43" s="106" t="s">
        <v>1018</v>
      </c>
      <c r="D43" s="106" t="s">
        <v>1059</v>
      </c>
      <c r="E43" s="112" t="s">
        <v>900</v>
      </c>
      <c r="F43" s="106">
        <v>3</v>
      </c>
      <c r="G43" s="106">
        <v>0.5</v>
      </c>
      <c r="H43" s="115"/>
      <c r="I43" s="120">
        <f t="shared" si="0"/>
        <v>0</v>
      </c>
    </row>
    <row r="44" spans="1:9" x14ac:dyDescent="0.25">
      <c r="A44" s="123">
        <v>27</v>
      </c>
      <c r="B44" s="110" t="s">
        <v>278</v>
      </c>
      <c r="C44" s="106" t="s">
        <v>1018</v>
      </c>
      <c r="D44" s="106" t="s">
        <v>1060</v>
      </c>
      <c r="E44" s="112" t="s">
        <v>900</v>
      </c>
      <c r="F44" s="106">
        <v>3</v>
      </c>
      <c r="G44" s="106">
        <v>0.5</v>
      </c>
      <c r="H44" s="115"/>
      <c r="I44" s="120">
        <f t="shared" si="0"/>
        <v>0</v>
      </c>
    </row>
    <row r="45" spans="1:9" x14ac:dyDescent="0.25">
      <c r="A45" s="228" t="s">
        <v>1155</v>
      </c>
      <c r="B45" s="229"/>
      <c r="C45" s="229"/>
      <c r="D45" s="229"/>
      <c r="E45" s="229"/>
      <c r="F45" s="229"/>
      <c r="G45" s="229"/>
      <c r="H45" s="229"/>
      <c r="I45" s="120">
        <f>SUM(I42:I44)</f>
        <v>0</v>
      </c>
    </row>
    <row r="46" spans="1:9" x14ac:dyDescent="0.25">
      <c r="A46" s="226" t="s">
        <v>1110</v>
      </c>
      <c r="B46" s="227"/>
      <c r="C46" s="227"/>
      <c r="D46" s="227"/>
      <c r="E46" s="227"/>
      <c r="F46" s="227"/>
      <c r="G46" s="227"/>
      <c r="H46" s="227"/>
      <c r="I46" s="124">
        <f>I45+I40+I20</f>
        <v>0</v>
      </c>
    </row>
    <row r="47" spans="1:9" x14ac:dyDescent="0.25">
      <c r="A47" s="226" t="s">
        <v>1156</v>
      </c>
      <c r="B47" s="227"/>
      <c r="C47" s="227"/>
      <c r="D47" s="227"/>
      <c r="E47" s="227"/>
      <c r="F47" s="227"/>
      <c r="G47" s="227"/>
      <c r="H47" s="227"/>
      <c r="I47" s="124">
        <f>I48-I46</f>
        <v>0</v>
      </c>
    </row>
    <row r="48" spans="1:9" ht="13.8" thickBot="1" x14ac:dyDescent="0.3">
      <c r="A48" s="230" t="s">
        <v>1167</v>
      </c>
      <c r="B48" s="231"/>
      <c r="C48" s="231"/>
      <c r="D48" s="231"/>
      <c r="E48" s="231"/>
      <c r="F48" s="231"/>
      <c r="G48" s="231"/>
      <c r="H48" s="231"/>
      <c r="I48" s="125">
        <f>ROUND(I46*1.23,2)</f>
        <v>0</v>
      </c>
    </row>
    <row r="50" spans="1:9" x14ac:dyDescent="0.25">
      <c r="I50" s="116"/>
    </row>
    <row r="51" spans="1:9" ht="65.25" customHeight="1" x14ac:dyDescent="0.25">
      <c r="A51" s="198" t="s">
        <v>1112</v>
      </c>
      <c r="B51" s="198"/>
      <c r="C51" s="198"/>
      <c r="D51" s="198"/>
      <c r="E51" s="198"/>
      <c r="F51" s="198"/>
      <c r="G51" s="198"/>
      <c r="H51" s="82"/>
    </row>
    <row r="52" spans="1:9" x14ac:dyDescent="0.25">
      <c r="A52" s="6"/>
      <c r="B52" s="6"/>
      <c r="C52" s="6"/>
      <c r="D52" s="6"/>
      <c r="E52" s="6"/>
      <c r="F52" s="6"/>
      <c r="G52" s="6"/>
      <c r="H52" s="82"/>
    </row>
    <row r="53" spans="1:9" ht="42" customHeight="1" x14ac:dyDescent="0.25">
      <c r="A53" s="6"/>
      <c r="B53" s="131" t="s">
        <v>1111</v>
      </c>
      <c r="C53" s="131"/>
      <c r="D53" s="131"/>
      <c r="E53" s="131"/>
      <c r="F53" s="131"/>
      <c r="G53" s="7"/>
      <c r="H53" s="82"/>
    </row>
    <row r="54" spans="1:9" ht="20.25" customHeight="1" x14ac:dyDescent="0.25">
      <c r="A54" s="81"/>
      <c r="B54" s="131" t="s">
        <v>995</v>
      </c>
      <c r="C54" s="131"/>
      <c r="D54" s="131"/>
      <c r="E54" s="81"/>
      <c r="F54" s="7"/>
      <c r="G54" s="7"/>
      <c r="H54" s="82"/>
    </row>
  </sheetData>
  <mergeCells count="33">
    <mergeCell ref="I9:I10"/>
    <mergeCell ref="I11:I12"/>
    <mergeCell ref="D9:D10"/>
    <mergeCell ref="D11:D12"/>
    <mergeCell ref="E9:E10"/>
    <mergeCell ref="E11:E12"/>
    <mergeCell ref="F9:F10"/>
    <mergeCell ref="A1:I1"/>
    <mergeCell ref="A2:I2"/>
    <mergeCell ref="A3:I3"/>
    <mergeCell ref="A6:E6"/>
    <mergeCell ref="A4:E4"/>
    <mergeCell ref="A5:E5"/>
    <mergeCell ref="A46:H46"/>
    <mergeCell ref="A51:G51"/>
    <mergeCell ref="B53:F53"/>
    <mergeCell ref="B54:D54"/>
    <mergeCell ref="A20:H20"/>
    <mergeCell ref="A40:H40"/>
    <mergeCell ref="A45:H45"/>
    <mergeCell ref="A47:H47"/>
    <mergeCell ref="A48:H48"/>
    <mergeCell ref="H9:H10"/>
    <mergeCell ref="H11:H12"/>
    <mergeCell ref="G9:G10"/>
    <mergeCell ref="G11:G12"/>
    <mergeCell ref="A11:A12"/>
    <mergeCell ref="C9:C10"/>
    <mergeCell ref="C11:C12"/>
    <mergeCell ref="B9:B10"/>
    <mergeCell ref="B11:B12"/>
    <mergeCell ref="A9:A10"/>
    <mergeCell ref="F11:F12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TES</vt:lpstr>
      <vt:lpstr>branża drogowa</vt:lpstr>
      <vt:lpstr>branża energetyczna</vt:lpstr>
      <vt:lpstr>branża teletechniczna</vt:lpstr>
      <vt:lpstr>'branża drogowa'!Obszar_wydruku</vt:lpstr>
      <vt:lpstr>'branża energetyczna'!Obszar_wydruku</vt:lpstr>
      <vt:lpstr>'branża teletechniczna'!Obszar_wydruku</vt:lpstr>
      <vt:lpstr>TES!Obszar_wydruku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Magdalena Kowalska</cp:lastModifiedBy>
  <cp:lastPrinted>2019-10-18T09:42:28Z</cp:lastPrinted>
  <dcterms:created xsi:type="dcterms:W3CDTF">2019-10-16T19:20:24Z</dcterms:created>
  <dcterms:modified xsi:type="dcterms:W3CDTF">2019-10-18T10:41:07Z</dcterms:modified>
</cp:coreProperties>
</file>