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24226"/>
  <mc:AlternateContent xmlns:mc="http://schemas.openxmlformats.org/markup-compatibility/2006">
    <mc:Choice Requires="x15">
      <x15ac:absPath xmlns:x15ac="http://schemas.microsoft.com/office/spreadsheetml/2010/11/ac" url="W:\Iwona\ul. Zamkowa w Dzięgielowie\Kosztorysy\"/>
    </mc:Choice>
  </mc:AlternateContent>
  <xr:revisionPtr revIDLastSave="0" documentId="13_ncr:1_{082735B2-6968-4D6F-85AE-0F19EBC39473}" xr6:coauthVersionLast="43" xr6:coauthVersionMax="43" xr10:uidLastSave="{00000000-0000-0000-0000-000000000000}"/>
  <bookViews>
    <workbookView xWindow="-120" yWindow="-120" windowWidth="21840" windowHeight="13290" xr2:uid="{00000000-000D-0000-FFFF-FFFF00000000}"/>
  </bookViews>
  <sheets>
    <sheet name="KO-część drogowa" sheetId="2" r:id="rId1"/>
    <sheet name="KO-linia nN" sheetId="6" r:id="rId2"/>
    <sheet name="KO-organizacja" sheetId="5" r:id="rId3"/>
    <sheet name="Tabela elementów scalonych" sheetId="4" r:id="rId4"/>
  </sheets>
  <calcPr calcId="181029"/>
</workbook>
</file>

<file path=xl/calcChain.xml><?xml version="1.0" encoding="utf-8"?>
<calcChain xmlns="http://schemas.openxmlformats.org/spreadsheetml/2006/main">
  <c r="D7" i="4" l="1"/>
  <c r="H153" i="2"/>
  <c r="H151" i="2"/>
  <c r="H152" i="2"/>
  <c r="H150" i="2"/>
  <c r="I40" i="5" l="1"/>
  <c r="I39" i="5"/>
  <c r="I35" i="5"/>
  <c r="I32" i="5"/>
  <c r="I27" i="5"/>
  <c r="H197" i="2"/>
  <c r="H183" i="2"/>
  <c r="H140" i="2"/>
  <c r="H127" i="2"/>
  <c r="I16" i="6" l="1"/>
  <c r="I15" i="6"/>
  <c r="I14" i="6"/>
  <c r="I13" i="6"/>
  <c r="I12" i="6"/>
  <c r="I11" i="6"/>
  <c r="I38" i="5"/>
  <c r="I37" i="5"/>
  <c r="I34" i="5"/>
  <c r="I30" i="5"/>
  <c r="I31" i="5"/>
  <c r="I29" i="5"/>
  <c r="I19" i="5"/>
  <c r="I20" i="5"/>
  <c r="I21" i="5"/>
  <c r="I22" i="5"/>
  <c r="I23" i="5"/>
  <c r="I24" i="5"/>
  <c r="I25" i="5"/>
  <c r="I26" i="5"/>
  <c r="I18" i="5"/>
  <c r="I17" i="5"/>
  <c r="I16" i="5"/>
  <c r="I15" i="5"/>
  <c r="I14" i="5"/>
  <c r="I13" i="5"/>
  <c r="I17" i="6" l="1"/>
  <c r="I18" i="6" s="1"/>
  <c r="D6" i="4" s="1"/>
  <c r="H195" i="2"/>
  <c r="H196" i="2"/>
  <c r="H194" i="2"/>
  <c r="H187" i="2"/>
  <c r="H188" i="2"/>
  <c r="H189" i="2"/>
  <c r="H190" i="2"/>
  <c r="H191" i="2"/>
  <c r="H192" i="2"/>
  <c r="H186" i="2"/>
  <c r="H179" i="2"/>
  <c r="H180" i="2"/>
  <c r="H181" i="2"/>
  <c r="H182" i="2"/>
  <c r="H178" i="2"/>
  <c r="H174" i="2"/>
  <c r="H175" i="2"/>
  <c r="H176" i="2"/>
  <c r="H157" i="2"/>
  <c r="H158" i="2"/>
  <c r="H159" i="2"/>
  <c r="H160" i="2"/>
  <c r="H161" i="2"/>
  <c r="H162" i="2"/>
  <c r="H163" i="2"/>
  <c r="H164" i="2"/>
  <c r="H165" i="2"/>
  <c r="H166" i="2"/>
  <c r="H167" i="2"/>
  <c r="H168" i="2"/>
  <c r="H169" i="2"/>
  <c r="H170" i="2"/>
  <c r="H171" i="2"/>
  <c r="H172" i="2"/>
  <c r="H173" i="2"/>
  <c r="H156" i="2"/>
  <c r="H144" i="2"/>
  <c r="H145" i="2"/>
  <c r="H146" i="2"/>
  <c r="H147" i="2"/>
  <c r="H148" i="2"/>
  <c r="H143" i="2"/>
  <c r="H131" i="2"/>
  <c r="H132" i="2"/>
  <c r="H133" i="2"/>
  <c r="H134" i="2"/>
  <c r="H135" i="2"/>
  <c r="H136" i="2"/>
  <c r="H137" i="2"/>
  <c r="H138" i="2"/>
  <c r="H139" i="2"/>
  <c r="H130" i="2"/>
  <c r="H121" i="2"/>
  <c r="H122" i="2"/>
  <c r="H123" i="2"/>
  <c r="H124" i="2"/>
  <c r="H125" i="2"/>
  <c r="H126" i="2"/>
  <c r="H120" i="2"/>
  <c r="H116" i="2"/>
  <c r="H117" i="2"/>
  <c r="H118" i="2"/>
  <c r="H115" i="2"/>
  <c r="H108" i="2"/>
  <c r="H109" i="2"/>
  <c r="H110" i="2"/>
  <c r="H111" i="2"/>
  <c r="H112" i="2"/>
  <c r="H113" i="2"/>
  <c r="H107" i="2"/>
  <c r="H102" i="2"/>
  <c r="H103" i="2"/>
  <c r="H104" i="2"/>
  <c r="H105" i="2"/>
  <c r="H101" i="2"/>
  <c r="H96" i="2"/>
  <c r="H97" i="2"/>
  <c r="H98" i="2"/>
  <c r="H99" i="2"/>
  <c r="H95" i="2"/>
  <c r="H74" i="2"/>
  <c r="H88" i="2"/>
  <c r="H89" i="2"/>
  <c r="H90" i="2"/>
  <c r="H91" i="2"/>
  <c r="H92" i="2"/>
  <c r="H93" i="2"/>
  <c r="H87" i="2"/>
  <c r="H78" i="2"/>
  <c r="H79" i="2"/>
  <c r="H80" i="2"/>
  <c r="H81" i="2"/>
  <c r="H82" i="2"/>
  <c r="H83" i="2"/>
  <c r="H84" i="2"/>
  <c r="H85" i="2"/>
  <c r="H77" i="2"/>
  <c r="H63" i="2"/>
  <c r="H64" i="2"/>
  <c r="H65" i="2"/>
  <c r="H66" i="2"/>
  <c r="H67" i="2"/>
  <c r="H68" i="2"/>
  <c r="H69" i="2"/>
  <c r="H70" i="2"/>
  <c r="H71" i="2"/>
  <c r="H72" i="2"/>
  <c r="H73" i="2"/>
  <c r="H62" i="2"/>
  <c r="H48" i="2"/>
  <c r="H49" i="2"/>
  <c r="H50" i="2"/>
  <c r="H51" i="2"/>
  <c r="H52" i="2"/>
  <c r="H53" i="2"/>
  <c r="H54" i="2"/>
  <c r="H55" i="2"/>
  <c r="H56" i="2"/>
  <c r="H57" i="2"/>
  <c r="H58" i="2"/>
  <c r="H32" i="2"/>
  <c r="H33" i="2"/>
  <c r="H34" i="2"/>
  <c r="H35" i="2"/>
  <c r="H36" i="2"/>
  <c r="H37" i="2"/>
  <c r="H38" i="2"/>
  <c r="H39" i="2"/>
  <c r="H40" i="2"/>
  <c r="H41" i="2"/>
  <c r="H42" i="2"/>
  <c r="H43" i="2"/>
  <c r="H44" i="2"/>
  <c r="H45" i="2"/>
  <c r="H46" i="2"/>
  <c r="H47" i="2"/>
  <c r="H31" i="2"/>
  <c r="H17" i="2"/>
  <c r="H18" i="2"/>
  <c r="H19" i="2"/>
  <c r="H20" i="2"/>
  <c r="H21" i="2"/>
  <c r="H22" i="2"/>
  <c r="H23" i="2"/>
  <c r="H24" i="2"/>
  <c r="H25" i="2"/>
  <c r="H26" i="2"/>
  <c r="H27" i="2"/>
  <c r="H28" i="2"/>
  <c r="H29" i="2"/>
  <c r="H16" i="2"/>
  <c r="H59" i="2" l="1"/>
  <c r="H198" i="2" s="1"/>
  <c r="D5" i="4" s="1"/>
  <c r="D8" i="4" s="1"/>
  <c r="D9" i="4" l="1"/>
  <c r="D10" i="4" s="1"/>
</calcChain>
</file>

<file path=xl/sharedStrings.xml><?xml version="1.0" encoding="utf-8"?>
<sst xmlns="http://schemas.openxmlformats.org/spreadsheetml/2006/main" count="1179" uniqueCount="643">
  <si>
    <t>3.9</t>
  </si>
  <si>
    <t>10.6</t>
  </si>
  <si>
    <t>2.1</t>
  </si>
  <si>
    <t>14</t>
  </si>
  <si>
    <t>3.7</t>
  </si>
  <si>
    <t>2.16</t>
  </si>
  <si>
    <t>Jednostka</t>
  </si>
  <si>
    <t>4.2</t>
  </si>
  <si>
    <t>5.4</t>
  </si>
  <si>
    <t>2.18</t>
  </si>
  <si>
    <t>2.12</t>
  </si>
  <si>
    <t>16.1</t>
  </si>
  <si>
    <t>4.8</t>
  </si>
  <si>
    <t>4.6</t>
  </si>
  <si>
    <t>11.4</t>
  </si>
  <si>
    <t>10.2</t>
  </si>
  <si>
    <t>2.5</t>
  </si>
  <si>
    <t>10</t>
  </si>
  <si>
    <t>3.3</t>
  </si>
  <si>
    <t>Jedn.</t>
  </si>
  <si>
    <t>5.6</t>
  </si>
  <si>
    <t>2.14</t>
  </si>
  <si>
    <t>2.3</t>
  </si>
  <si>
    <t>16</t>
  </si>
  <si>
    <t>3.5</t>
  </si>
  <si>
    <t>11.2</t>
  </si>
  <si>
    <t>ELEMENTY DROGOWE</t>
  </si>
  <si>
    <t>10.4</t>
  </si>
  <si>
    <t>2.7</t>
  </si>
  <si>
    <t>12</t>
  </si>
  <si>
    <t>11.8</t>
  </si>
  <si>
    <t>3.1</t>
  </si>
  <si>
    <t>11.6</t>
  </si>
  <si>
    <t>2.9</t>
  </si>
  <si>
    <t>4.4</t>
  </si>
  <si>
    <t>13.21</t>
  </si>
  <si>
    <t>5.2</t>
  </si>
  <si>
    <t>2.10</t>
  </si>
  <si>
    <t>16.3</t>
  </si>
  <si>
    <t>13.2</t>
  </si>
  <si>
    <t>13.12</t>
  </si>
  <si>
    <t>2.23</t>
  </si>
  <si>
    <t>Kalkulacja indywidualna. Przeprowadzenie oględzin drzew i krzewów przeznaczonych do wycięcia pod kątem występowania miejsc lęgowych ptaków, bezpośrednio przed rozpoczęciem wycinki, przez osobę posiadającą odpowiednią wiedzę ornitologiczną. Wykonanie ekspertyzy ornitologicznej oraz sporządzenie wniosku do Regionalnej Dyrekcji Ochrony Środowiska o wydanie zezwolenia na odstępstwo od zakazóww stosunku do gatunków chronionych</t>
  </si>
  <si>
    <t>1.11</t>
  </si>
  <si>
    <t>1.5</t>
  </si>
  <si>
    <t>1</t>
  </si>
  <si>
    <t>15.1</t>
  </si>
  <si>
    <t>14.3</t>
  </si>
  <si>
    <t>5</t>
  </si>
  <si>
    <t>15.5</t>
  </si>
  <si>
    <t>7.2</t>
  </si>
  <si>
    <t>6.4</t>
  </si>
  <si>
    <t>t</t>
  </si>
  <si>
    <t>Roboty rozbiórkowe</t>
  </si>
  <si>
    <t>3.10</t>
  </si>
  <si>
    <t>13.16</t>
  </si>
  <si>
    <t>Element</t>
  </si>
  <si>
    <t>13.6</t>
  </si>
  <si>
    <t>13.8</t>
  </si>
  <si>
    <t>8.4</t>
  </si>
  <si>
    <t>1.1</t>
  </si>
  <si>
    <t>13.18</t>
  </si>
  <si>
    <t>2.27</t>
  </si>
  <si>
    <t>Ilość</t>
  </si>
  <si>
    <t>9.2</t>
  </si>
  <si>
    <t>7.4</t>
  </si>
  <si>
    <t>ha</t>
  </si>
  <si>
    <t>6.2</t>
  </si>
  <si>
    <t>14.5</t>
  </si>
  <si>
    <t>3</t>
  </si>
  <si>
    <t>15.3</t>
  </si>
  <si>
    <t>2.21</t>
  </si>
  <si>
    <t>8.2</t>
  </si>
  <si>
    <t>1.13</t>
  </si>
  <si>
    <t>1.7</t>
  </si>
  <si>
    <t>m2</t>
  </si>
  <si>
    <t>9.4</t>
  </si>
  <si>
    <t>1.9</t>
  </si>
  <si>
    <t>ROBOTY WYKOŃCZENIOWE</t>
  </si>
  <si>
    <t>13.10</t>
  </si>
  <si>
    <t>8.6</t>
  </si>
  <si>
    <t>1.3</t>
  </si>
  <si>
    <t>2.25</t>
  </si>
  <si>
    <t>3.12</t>
  </si>
  <si>
    <t>13.14</t>
  </si>
  <si>
    <t>13.4</t>
  </si>
  <si>
    <t>9</t>
  </si>
  <si>
    <t>14.1</t>
  </si>
  <si>
    <t>7</t>
  </si>
  <si>
    <t>15.7</t>
  </si>
  <si>
    <t>5.1</t>
  </si>
  <si>
    <t>4.7</t>
  </si>
  <si>
    <t>4.9</t>
  </si>
  <si>
    <t>Wartość</t>
  </si>
  <si>
    <t>2.13</t>
  </si>
  <si>
    <t>11</t>
  </si>
  <si>
    <t>3.2</t>
  </si>
  <si>
    <t>km</t>
  </si>
  <si>
    <t>2.4</t>
  </si>
  <si>
    <t>10.3</t>
  </si>
  <si>
    <t>11.5</t>
  </si>
  <si>
    <t>15</t>
  </si>
  <si>
    <t>3.6</t>
  </si>
  <si>
    <t>10.7</t>
  </si>
  <si>
    <t>11.1</t>
  </si>
  <si>
    <t>3.8</t>
  </si>
  <si>
    <t>m</t>
  </si>
  <si>
    <t>5.5</t>
  </si>
  <si>
    <t>2.19</t>
  </si>
  <si>
    <t>4.3</t>
  </si>
  <si>
    <t>Roboty ziemne - część drogowa</t>
  </si>
  <si>
    <t>2.17</t>
  </si>
  <si>
    <t>Wykonanie wylotu do rzeki wg. dokumentacji projektowej.</t>
  </si>
  <si>
    <t>10.1</t>
  </si>
  <si>
    <t>2.8</t>
  </si>
  <si>
    <t>11.7</t>
  </si>
  <si>
    <t>13</t>
  </si>
  <si>
    <t>11.9</t>
  </si>
  <si>
    <t>2.6</t>
  </si>
  <si>
    <t>16.2</t>
  </si>
  <si>
    <t>kpl</t>
  </si>
  <si>
    <t>2.11</t>
  </si>
  <si>
    <t>13.20</t>
  </si>
  <si>
    <t>5.3</t>
  </si>
  <si>
    <t>JEZDNIA - dowiązanie na końcach zakresu</t>
  </si>
  <si>
    <t>4.5</t>
  </si>
  <si>
    <t>2.15</t>
  </si>
  <si>
    <t>5.7</t>
  </si>
  <si>
    <t>4.1</t>
  </si>
  <si>
    <t>10.5</t>
  </si>
  <si>
    <t>11.3</t>
  </si>
  <si>
    <t>3.4</t>
  </si>
  <si>
    <t>szt</t>
  </si>
  <si>
    <t>2.2</t>
  </si>
  <si>
    <t>6.5</t>
  </si>
  <si>
    <t>7.3</t>
  </si>
  <si>
    <t>15.4</t>
  </si>
  <si>
    <t>14.2</t>
  </si>
  <si>
    <t>4</t>
  </si>
  <si>
    <t>9.3</t>
  </si>
  <si>
    <t>13.9</t>
  </si>
  <si>
    <t>8.5</t>
  </si>
  <si>
    <t>1.14</t>
  </si>
  <si>
    <t>13.19</t>
  </si>
  <si>
    <t>2.26</t>
  </si>
  <si>
    <t>13.17</t>
  </si>
  <si>
    <t>2.28</t>
  </si>
  <si>
    <t>13.7</t>
  </si>
  <si>
    <t>3.11</t>
  </si>
  <si>
    <t>Kalkulacja indywidualna</t>
  </si>
  <si>
    <t>2.22</t>
  </si>
  <si>
    <t>8.1</t>
  </si>
  <si>
    <t>1.10</t>
  </si>
  <si>
    <t>1.4</t>
  </si>
  <si>
    <t>13.3</t>
  </si>
  <si>
    <t>13.13</t>
  </si>
  <si>
    <t>mp</t>
  </si>
  <si>
    <t>6.1</t>
  </si>
  <si>
    <t>13.15</t>
  </si>
  <si>
    <t>13.5</t>
  </si>
  <si>
    <t>11.10</t>
  </si>
  <si>
    <t>9.1</t>
  </si>
  <si>
    <t>8.7</t>
  </si>
  <si>
    <t>1.2</t>
  </si>
  <si>
    <t>2.24</t>
  </si>
  <si>
    <t>15.6</t>
  </si>
  <si>
    <t>6</t>
  </si>
  <si>
    <t>8</t>
  </si>
  <si>
    <t>7.1</t>
  </si>
  <si>
    <t>15.2</t>
  </si>
  <si>
    <t>14.4</t>
  </si>
  <si>
    <t>2</t>
  </si>
  <si>
    <t>6.3</t>
  </si>
  <si>
    <t>7.5</t>
  </si>
  <si>
    <t>13.1</t>
  </si>
  <si>
    <t>1.8</t>
  </si>
  <si>
    <t>13.11</t>
  </si>
  <si>
    <t>m3</t>
  </si>
  <si>
    <t>2.20</t>
  </si>
  <si>
    <t>8.3</t>
  </si>
  <si>
    <t>1.12</t>
  </si>
  <si>
    <t>1.6</t>
  </si>
  <si>
    <t/>
  </si>
  <si>
    <t>Cena jednostkowa</t>
  </si>
  <si>
    <t>Nr STWIORB</t>
  </si>
  <si>
    <t>L.p.</t>
  </si>
  <si>
    <t>Wyszczególnienie elementów przedmiaru</t>
  </si>
  <si>
    <t>Nazwa</t>
  </si>
  <si>
    <t>[zł]</t>
  </si>
  <si>
    <t>L.p.k.o.</t>
  </si>
  <si>
    <t>L.p.przedm.</t>
  </si>
  <si>
    <t>1.</t>
  </si>
  <si>
    <t>2.</t>
  </si>
  <si>
    <t>4.</t>
  </si>
  <si>
    <t>5.</t>
  </si>
  <si>
    <t>6.</t>
  </si>
  <si>
    <t>7.</t>
  </si>
  <si>
    <t>8.</t>
  </si>
  <si>
    <t>9.</t>
  </si>
  <si>
    <t>10.</t>
  </si>
  <si>
    <t>11.</t>
  </si>
  <si>
    <t>12.</t>
  </si>
  <si>
    <t>13.</t>
  </si>
  <si>
    <t>14.</t>
  </si>
  <si>
    <t>3.</t>
  </si>
  <si>
    <t>Cena jedn.</t>
  </si>
  <si>
    <t>SST D-01.00.00</t>
  </si>
  <si>
    <t>SST D-01.01.02</t>
  </si>
  <si>
    <t>SST D-01.01.01</t>
  </si>
  <si>
    <t>SST D-01.01.25</t>
  </si>
  <si>
    <t>SST D-01.01.22</t>
  </si>
  <si>
    <t>SST D-01.01.04</t>
  </si>
  <si>
    <t>SST D-01.01.23</t>
  </si>
  <si>
    <t>SST D-01.01.12</t>
  </si>
  <si>
    <t>SST D-01.01.11</t>
  </si>
  <si>
    <t>SST D-01.01.09</t>
  </si>
  <si>
    <t>SST D-01.01.10</t>
  </si>
  <si>
    <t>SST D-01.01.36</t>
  </si>
  <si>
    <t>SST D-01.01.24</t>
  </si>
  <si>
    <t>SST D-01.01.39</t>
  </si>
  <si>
    <t>SST D-01.01.21</t>
  </si>
  <si>
    <t>SST D-01.01.17</t>
  </si>
  <si>
    <t>SST D-01.01.37</t>
  </si>
  <si>
    <t>SST D-01.01.35</t>
  </si>
  <si>
    <t>Pielęgnacja posadzonych drzew w celu zachowania żywotności przez okres co najmniej trzech lat od dnia posadzenia</t>
  </si>
  <si>
    <t>Paliki impregnowane do drzew (3 paliki na jedno drzewo)</t>
  </si>
  <si>
    <t>Sadzenie drzew i krzewów liściastych form naturalnych na terenie płaskim w gruncie kategorii III, z zaprawą dołów całkowitą, średnica i głębokość dołów 1/0,7, ziemia urodzajna (humus), materiał okrywowy kora - drzewa (obwód pnia min. 14cm mierzone na wysokości 100cm) -lipa drobnolistna</t>
  </si>
  <si>
    <t>Kal.wł.- Umocnienie skarrp kamieniami w siatce (kosze kamienne wraz z kołkami, siatką,deskowaniem,zaszyciem siatki, wypełnieniem betonem dna, obłożeniem geowłókniną), kosze gabionowe wg. projektu</t>
  </si>
  <si>
    <t>Analogia - Umocnienie skarp  płytami prefabrykowanymi-płyty ażurowe 40x60x7cm wraz z kołkami</t>
  </si>
  <si>
    <t>Wykonanie trawników dywanowych siewem, bez nawożenia, kategoria gruntu I-II</t>
  </si>
  <si>
    <t>Rozścielenie ziemi urodzajnej, teren płaski ręcznie z przerzutem - humus</t>
  </si>
  <si>
    <t>Nakłady uzupełniające do tablic 0201-0213 za każde dalsze rozpoczęte 0,5·km odległości transportu, ponad 1·km samochodami samowyładowczymi, po drogach utwardzonych, grunt kategorii III-IV, samochód do 5·t - nakład na 9km - humus</t>
  </si>
  <si>
    <t>Roboty ziemne koparkami podsiębiernymi z transportem urobku samochodami samowyładowczymi do 1·km, koparka 0,15·m3, grunt kategorii III - dowóz humusu oraz ziemi z wykopów</t>
  </si>
  <si>
    <t>Materiał - humus</t>
  </si>
  <si>
    <t>Zakup i zabudowa studzienki drenarskiej fi 400 PCV</t>
  </si>
  <si>
    <t>Wzmacnianie podłoża gruntowego geosiatkami i geowłókninami, na gruntach o umiarkowanej nośności, sposobem ręcznym, geowłóknina wokól całego drenażu</t>
  </si>
  <si>
    <t>Analogia. Drenaż rurowy jednorzędowy w uprzednio przygotowanej obsypce w wykopie suchym, sączki z rur karbowanej PVC, średnicy 116·mm</t>
  </si>
  <si>
    <t>Podsypka filtracyjna w gotowym wykopie, z gotowego kruszywa, 50% żwirek filtracyjny 10-20 mm - obsypanie rury  PVC karbowanej żwirem o uziarnieniu 8/16, w wykopie o wym. 0,7x 0,3m</t>
  </si>
  <si>
    <t>Podsypka filtracyjna w gotowym wykopie, z gotowego kruszywa, 50% żwirek filtracyjny 20-40 mm - obsypanie rury  PVC karbowanej żwirem o uziarnieniu 8/16, w wykopie o wym. 0,7x 0,3m</t>
  </si>
  <si>
    <t>Licowany narzut kamienny z głazów o najkrótszej średnicy geometrycznej minimum 30 cm układany na chudym betonie</t>
  </si>
  <si>
    <t>Umocnienie rowów elementami prefabrykowanymi (korytka "kolejowe"70/44*59*50) z pokrywą, osadzenie elementów, na ławie betonowej wg.projektu</t>
  </si>
  <si>
    <t>Umocnienie rowów elementami prefabrykowanymi (korytka "kolejowe"70/44*59*50), osadzenie elementów, na ławie betonowej wg.projektu</t>
  </si>
  <si>
    <t>Umocnienie rowów elementami prefabrykowanymi (korytko 44x50x31), osadzenie elementów, na ławie betonowej wg.projektu</t>
  </si>
  <si>
    <t>Umocnienie rowów elementami prefabrykowanymi (korytka "mulda" 50*50*15), osadzenie elementów, na ławie betonowej wg.projektu</t>
  </si>
  <si>
    <t>Umocnienie skarp kanałów płytami prefabrykowanymi-płyty ażurowe 40x60x7cm wraz z kołkami</t>
  </si>
  <si>
    <t>SST D-01.01.18</t>
  </si>
  <si>
    <t>Obsypka rurociągu kruszywem dowiezionym, piasek</t>
  </si>
  <si>
    <t>Przepusty rurowe pod zjazdami, ławy fundamentowe betonowe C12/15</t>
  </si>
  <si>
    <t>Przepusty rurowe pod zjazdami, ławy fundamentowe z kruszywa gr. 20cm</t>
  </si>
  <si>
    <t>Przepusty rurowe pod zjazdami, ścianki czołowe dla rur Fi·40·cm</t>
  </si>
  <si>
    <t>Analogia. Przepusty rurowe pod zjazdami, rury PVC SN 12 Fi·40·cm</t>
  </si>
  <si>
    <t>Przepusty rurowe w poprzek drogi, rury żelbetowe Fi·40·cm</t>
  </si>
  <si>
    <t>SST D-01.01.40</t>
  </si>
  <si>
    <t>Analogia -Przepusty rurowe pod zjazdami, ścianki czołowe dla rur Fi·40·cm wlot do inst. odawdniajacej - przepust w km 0+992,31 wg. dokumntacji projektowej</t>
  </si>
  <si>
    <t>Analogia -Przepusty rurowe pod zjazdami, ścianki czołowe dla rur Fi·40·cm - przepust w km 0+628,64 wg. dokumntacji projektowej</t>
  </si>
  <si>
    <t>Analogia - Obsypka rurociągu kruszywem dowiezionym, piasek - obsypka rur fi 200</t>
  </si>
  <si>
    <t>Analogia - Obsypka rurociągu kruszywem dowiezionym, piasek - podsypka po rury fi 200</t>
  </si>
  <si>
    <t>Kanały z rur typu PVC SN9 łączone na wcisk, Fi·200·mm</t>
  </si>
  <si>
    <t>Studzienki ściekowe uliczne betonowe i podwórzowe, Fi·500·mm, z osadnikiem bez syfonu wraz z wykonaniem obsypki piaskowej - wpust krawężnikowy</t>
  </si>
  <si>
    <t>Studzienki ściekowe uliczne betonowe i podwórzowe, Fi·500·mm, z osadnikiem bez syfonu wraz z wykonaniem obsypki piaskowej - wpust jezdniowy</t>
  </si>
  <si>
    <t>Analogia - Studnie rewizyjne z kręgów betonowych w gotowym wykopie, Fi·1200·mm, głębokość 3·m, wg. projektu wraz z wykonaniem obsypki piaskowej - studnia głebokości 2m</t>
  </si>
  <si>
    <t>SST D-01.01.31</t>
  </si>
  <si>
    <t>Wykopy ciągłe lub jamiste ze skarpami o szerokości dna do 1.5·m ze złożeniem urobku na odkład, wykopy o głębokości do 1.5·m, kategoria gruntu III</t>
  </si>
  <si>
    <t>Podłoże z materiałów sypkich, grubości 10·cm</t>
  </si>
  <si>
    <t>Układanie rur ochronnych dwudzielnych, rura gładka  Fi 110 mm A PS</t>
  </si>
  <si>
    <t>Roboty ziemne z transportem urobku samochodami samowyładowczymi do 1·km, kategoria gruntu III - odwóz gruntu</t>
  </si>
  <si>
    <t>Odległości transportu, ponad 1·km samochodami samowyładowczymi, po drogach utwardzonych, grunt kategorii III-IV, samochód do 5·t na nakład na 9 km wraz z utylizacją</t>
  </si>
  <si>
    <t>Drenaże - podsypka filtracyjna w gotowym suchym wykopie, z gotowego kruszywa - obsypanie kanałów piaskiem 20 cm ponad rurę</t>
  </si>
  <si>
    <t>Roboty pomiarowe przy liniowych robotach ziemnych, trasa dróg w terenie równinnym</t>
  </si>
  <si>
    <t>Cięcie nawierzchni mechanicznie, masy mineralno-bitumiczne, grubość cięcia 5·cm (nakład na 10cm)</t>
  </si>
  <si>
    <t>Mechaniczne frezowanie nawierzchni asfaltowej na zimno z odwiezieniem ścinki na plac składowania na odległość do 20 km, głębokość frezowania 5 cm</t>
  </si>
  <si>
    <t>Mechaniczne frezowanie nawierzchni asfaltowej na zimno z odwiezieniem ścinki na plac składowania na odległość do 20 km, głębokość frezowania 25 cm  - jezdnia</t>
  </si>
  <si>
    <t>Rozebranie nawierzchni z mieszanek mineralno-bitumicznych, mechanicznie, grubość nawierzchni 10·cm</t>
  </si>
  <si>
    <t>Rozebranie nawierzchni z kostki betonowej na podsypce piaskowej z wypełnieniem spoin piaskiem</t>
  </si>
  <si>
    <t>Rozebranie podbudowy, z kruszywa, grubość 30·cm, mechanicznie -  jezdnia</t>
  </si>
  <si>
    <t>Rozebranie podbudowy, z kruszywa, grubość 15·cm, mechanicznie -  zjazdy</t>
  </si>
  <si>
    <t>Rozebranie przepustów rurowych, rury betonowe Fi·40·cm</t>
  </si>
  <si>
    <t>Rozebranie przepustów rurowych, ścianki czołowe i ławy betonowe</t>
  </si>
  <si>
    <t>Rozebranie ścieków z elementów betonowych, podsypka cementowo-piaskowa, elementy betonowe grubości 15·cm - korytka bet. wraz z ławą betonową</t>
  </si>
  <si>
    <t>Rozebranie krawężników, betonowych 15x30·cm na podsypce cementowo-piaskowej</t>
  </si>
  <si>
    <t>Rozebranie krawężników wtopionych i obrzeży trawnikowych, obrzeża 8x30·cm na podsypce piaskowej</t>
  </si>
  <si>
    <t>Wywiezienie gruzu z terenu rozbiórki przy mechanicznym załadowaniu i wyładowaniu, transport samochodem samowyładowczym na odległość 10 km wraz z utylizacją</t>
  </si>
  <si>
    <t>Mechaniczne karczowanie, krzaki i podszycia średniej gęstości</t>
  </si>
  <si>
    <t>Ścinanie drzew piłą mechaniczną, Fi·10-15·cm</t>
  </si>
  <si>
    <t>Ścinanie drzew piłą mechaniczną, Fi·16-25·cm</t>
  </si>
  <si>
    <t>Ścinanie drzew piłą mechaniczną, Fi·26-35·cm</t>
  </si>
  <si>
    <t>Ścinanie drzew piłą mechaniczną, Fi·36-45·cm</t>
  </si>
  <si>
    <t>Ścinanie drzew piłą mechaniczną, Fi·46-55·cm</t>
  </si>
  <si>
    <t>Ścinanie drzew piłą mechaniczną, Fi·56-65·cm</t>
  </si>
  <si>
    <t>Ścinanie drzew piłą mechaniczną, Fi·66-75·cm</t>
  </si>
  <si>
    <t>Analogia. Ścinanie drzew piłą mechaniczną, powyżej Fi 75·cm</t>
  </si>
  <si>
    <t>Karczowanie pni koparką podsiębierną w gruntach o normalnej wilgotności, grunt kategorii III-IV, pnie średnicy 10-15·cm</t>
  </si>
  <si>
    <t>Karczowanie pni koparką podsiębierną w gruntach o normalnej wilgotności, grunt kategorii III-IV, pnie średnicy 16-25·cm</t>
  </si>
  <si>
    <t>Karczowanie pni koparką podsiębierną w gruntach o normalnej wilgotności, grunt kategorii III-IV, pnie średnicy 26-35·cm</t>
  </si>
  <si>
    <t>Karczowanie pni koparką podsiębierną w gruntach o normalnej wilgotności, grunt kategorii III-IV, pnie średnicy 36-45·cm</t>
  </si>
  <si>
    <t>Karczowanie pni koparką podsiębierną w gruntach o normalnej wilgotności, grunt kategorii III-IV, pnie średnicy 46-55·cm</t>
  </si>
  <si>
    <t>Karczowanie pni koparką podsiębierną w gruntach o normalnej wilgotności, grunt kategorii III-IV, pnie średnicy 56-65·cm</t>
  </si>
  <si>
    <t>Karczowanie pni koparką podsiębierną w gruntach o normalnej wilgotności, grunt kategorii III-IV, pnie średnicy 66-75·cm</t>
  </si>
  <si>
    <t>Karczowanie pni koparką podsiębierną w gruntach o normalnej wilgotności, grunt kategorii III-IV, pnie średnicy pow 75·cm</t>
  </si>
  <si>
    <t>Wywożenie pni i korzeni w terenie normalnym, średnica 10-15·cm na odległość 5km</t>
  </si>
  <si>
    <t>Wywożenie pni i korzeni w terenie normalnym, średnica 16-25·cm na odległość 5km</t>
  </si>
  <si>
    <t>Wywożenie pni i korzeni w terenie normalnym, średnica 26-35·cm na odległość 5km</t>
  </si>
  <si>
    <t>Wywożenie pni i korzeni w terenie normalnym, średnica 36-45·cm na odległość 5km</t>
  </si>
  <si>
    <t>Wywożenie pni i korzeni w terenie normalnym, średnica 46-55·cm na odległość 5km</t>
  </si>
  <si>
    <t>Wywożenie pni i korzeni w terenie normalnym, średnica 56-65·cm na odległość 5km</t>
  </si>
  <si>
    <t>Wywożenie pni i korzeni w terenie normalnym, średnica 66 -75·cm na odległość 5km</t>
  </si>
  <si>
    <t>Wywożenie pni i korzeni w terenie normalnym, średnica pow 75·cm na odległość 5km</t>
  </si>
  <si>
    <t>SST D-01.01.05</t>
  </si>
  <si>
    <t>SST D-01.01.41</t>
  </si>
  <si>
    <t>Wzmacnianie podłoża gruntowego geosiatkami i geowłókninami, na gruntach o umiarkowanej nośności, sposobem ręcznym, geosiatka</t>
  </si>
  <si>
    <t>Plantowanie (obrobienie na czysto), skarpy i dno wykopów wykonywanych mechanicznie, kategoria gruntu I-III - skarpa i dno rowu</t>
  </si>
  <si>
    <t>Profilowanie i zagęszczanie podłoża pod warstwy konstrukcyjne nawierzchni, wykonywane ręcznie, kategoria gruntu II-IV</t>
  </si>
  <si>
    <t>Podbudowy z gruntu stabilizowanego, cementem 25·kg/m2, warstwa po zagęszczeniu 30·cm, z gruntofrezarką- analogia- warrstwa ulepszonego podłoża - betonu popiołowego Rm&gt;5MPa</t>
  </si>
  <si>
    <t>Skropienie nawierzchni drogowej emulsją asfaltową 0,5kg/m2</t>
  </si>
  <si>
    <t>Podbudowy z mieszanek mineralno-bitumicznych, podbudowa asfaltowa 0/22, warstwa po zagęszczeniu 8·cm, grysowo-żwirowa (standard II), samochód 10-15·t</t>
  </si>
  <si>
    <t>Nawierzchnie z mieszanek mineralno-bitumicznych (warstwa wiążąca), mieszanka asfaltowa 0/16, grubość po zagęszczeniu 6·cm, masa grysowa, samochód 5-10·t</t>
  </si>
  <si>
    <t>Nawierzchnie z mieszanek mineralno-bitumicznych grysowych, asfaltowe, warstwa ścieralna 0/11, grubości 4·cm</t>
  </si>
  <si>
    <t>Powierzchniowe utrwalanie nawierzchni drogowych emulsją asfaltową</t>
  </si>
  <si>
    <t>Skropienie nawierzchni drogowej asfaltem</t>
  </si>
  <si>
    <t>Nawierzchnie z mieszanek mineralno-bitumicznych, asfaltowe, warstwa ścieralna z betonu asfaltowego 0/11 o grubości 4 cm</t>
  </si>
  <si>
    <t>Nawierzchnie z mieszanek mineralno-bitumicznych, warstwa wiążąca z betonu asfaltowego 0/16 o grubości 6 cm</t>
  </si>
  <si>
    <t>Warstwa profilująco-wiążąca, mieszanka mineralno-asfaltowa, mechanicznie - śr. gr 3cm</t>
  </si>
  <si>
    <t>Oczyszczenie nawierzchni drogowych, mechaniczne, nawierzchnia ulepszona (bitum)</t>
  </si>
  <si>
    <t>SST D-01.01.13</t>
  </si>
  <si>
    <t>Chodniki z kostki brukowej betonowej, grubość 8·cm, podsypka cementowo-piaskowa z wypełnieniem spoin piaskiem, kostka szara - typ "prostokąt"</t>
  </si>
  <si>
    <t>Chodniki z kostki brukowej betonowej, grubość 8·cm, podsypka cementowo-piaskowa z wypełnieniem spoin piaskiem, kostka integracyna prostokątna, 10x20cm, kolor żółty</t>
  </si>
  <si>
    <t>Nawierzchnie z mieszanek mineralno-bitumicznych (warstwa wiążąca), mieszanka asfaltowa 0/16, grubość po zagęszczeniu 4·cm, masa grysowa, samochód 5-10·t</t>
  </si>
  <si>
    <t>Nawierzchnie z mieszanek mineralno-bitumicznych grysowych, asfaltowe, warstwa ścieralna 0/11, grubości 5·cm</t>
  </si>
  <si>
    <t>SST D-01.01.14</t>
  </si>
  <si>
    <t>Chodniki z kostki brukowej betonowej, grubość 8·cm, podsypka cementowo-piaskowa z wypełnieniem spoin piaskiem, kostka kolorowa</t>
  </si>
  <si>
    <t xml:space="preserve">SST D-01.01.04 </t>
  </si>
  <si>
    <t>SST D-01.01.15</t>
  </si>
  <si>
    <t>SST D-01.01.16</t>
  </si>
  <si>
    <t>SST D-01.01.38</t>
  </si>
  <si>
    <t>SST D-01.01.26</t>
  </si>
  <si>
    <t>Analogia - poręcze ochronne montowane do muru oporowego wg. dokumentacji projektowej</t>
  </si>
  <si>
    <t>Analogia - Ławy fundamentowe z chudego betonu C12/15</t>
  </si>
  <si>
    <t>Zabezpieczenie skarpy elementami prefabrykowanymi typ "L" o wys. 1,55m, zakup elementu, trnsport na budowę, wykonanie izolacji, zabudowanie elementu</t>
  </si>
  <si>
    <t>Ławy pod ściek uliczny z betonu C12/15, 0,046m3/mb</t>
  </si>
  <si>
    <t>Analogia-Ścieki uliczne z kostki betonowej gr.8 cm cm, na podsypce cementowo- piaskowej</t>
  </si>
  <si>
    <t>Ławy pod obrzeża, betonowa zwykła, beton C12/15, 0,035m3/mb</t>
  </si>
  <si>
    <t>Obrzeża betonowe, 30x8·cm, podsypka cementowo-piaskowa, wypełnienie spoin zaprawą cementową</t>
  </si>
  <si>
    <t>Krawężniki wraz z wykonaniem ław, betonowe najazdowe 15x22·cm, ława betonowa, podsypka cementowo-piaskowa</t>
  </si>
  <si>
    <t>Krawężniki wraz z wykonaniem ław, betonowe wystające 15x30·cm, ława betonowa, podsypka cementowo-piaskowa</t>
  </si>
  <si>
    <t>15.</t>
  </si>
  <si>
    <t>102.</t>
  </si>
  <si>
    <t>52.</t>
  </si>
  <si>
    <t>42.</t>
  </si>
  <si>
    <t>32.</t>
  </si>
  <si>
    <t>112.</t>
  </si>
  <si>
    <t>16.</t>
  </si>
  <si>
    <t>17.</t>
  </si>
  <si>
    <t>18.</t>
  </si>
  <si>
    <t>19.</t>
  </si>
  <si>
    <t>20.</t>
  </si>
  <si>
    <t>21.</t>
  </si>
  <si>
    <t>22.</t>
  </si>
  <si>
    <t>23.</t>
  </si>
  <si>
    <t>24.</t>
  </si>
  <si>
    <t>25.</t>
  </si>
  <si>
    <t>26.</t>
  </si>
  <si>
    <t>27.</t>
  </si>
  <si>
    <t>28.</t>
  </si>
  <si>
    <t>29.</t>
  </si>
  <si>
    <t>30.</t>
  </si>
  <si>
    <t>31.</t>
  </si>
  <si>
    <t>33.</t>
  </si>
  <si>
    <t>34.</t>
  </si>
  <si>
    <t>35.</t>
  </si>
  <si>
    <t>36.</t>
  </si>
  <si>
    <t>37.</t>
  </si>
  <si>
    <t>38.</t>
  </si>
  <si>
    <t>39.</t>
  </si>
  <si>
    <t>40.</t>
  </si>
  <si>
    <t>41.</t>
  </si>
  <si>
    <t>43.</t>
  </si>
  <si>
    <t>44.</t>
  </si>
  <si>
    <t>45.</t>
  </si>
  <si>
    <t>46.</t>
  </si>
  <si>
    <t>47.</t>
  </si>
  <si>
    <t>48.</t>
  </si>
  <si>
    <t>49.</t>
  </si>
  <si>
    <t>50.</t>
  </si>
  <si>
    <t>51.</t>
  </si>
  <si>
    <t>53.</t>
  </si>
  <si>
    <t>54.</t>
  </si>
  <si>
    <t>55.</t>
  </si>
  <si>
    <t>88.</t>
  </si>
  <si>
    <t>77.</t>
  </si>
  <si>
    <t>56.</t>
  </si>
  <si>
    <t>57.</t>
  </si>
  <si>
    <t>58.</t>
  </si>
  <si>
    <t>59.</t>
  </si>
  <si>
    <t>60.</t>
  </si>
  <si>
    <t>61.</t>
  </si>
  <si>
    <t>62.</t>
  </si>
  <si>
    <t>63.</t>
  </si>
  <si>
    <t>64.</t>
  </si>
  <si>
    <t>93.</t>
  </si>
  <si>
    <t>94.</t>
  </si>
  <si>
    <t>71.</t>
  </si>
  <si>
    <t>65.</t>
  </si>
  <si>
    <t>66.</t>
  </si>
  <si>
    <t>67.</t>
  </si>
  <si>
    <t>68.</t>
  </si>
  <si>
    <t>69.</t>
  </si>
  <si>
    <t>70.</t>
  </si>
  <si>
    <t>72.</t>
  </si>
  <si>
    <t>73.</t>
  </si>
  <si>
    <t>74.</t>
  </si>
  <si>
    <t>75.</t>
  </si>
  <si>
    <t>76.</t>
  </si>
  <si>
    <t>82.</t>
  </si>
  <si>
    <t>83.</t>
  </si>
  <si>
    <t>84.</t>
  </si>
  <si>
    <t>81.</t>
  </si>
  <si>
    <t>89.</t>
  </si>
  <si>
    <t>80.</t>
  </si>
  <si>
    <t>78.</t>
  </si>
  <si>
    <t>79.</t>
  </si>
  <si>
    <t>85.</t>
  </si>
  <si>
    <t>86.</t>
  </si>
  <si>
    <t>87.</t>
  </si>
  <si>
    <t>91.</t>
  </si>
  <si>
    <t>92.</t>
  </si>
  <si>
    <t>101.</t>
  </si>
  <si>
    <t>90.</t>
  </si>
  <si>
    <t>95.</t>
  </si>
  <si>
    <t>96.</t>
  </si>
  <si>
    <t>97.</t>
  </si>
  <si>
    <t>98.</t>
  </si>
  <si>
    <t>99.</t>
  </si>
  <si>
    <t>100.</t>
  </si>
  <si>
    <t>103.</t>
  </si>
  <si>
    <t>104.</t>
  </si>
  <si>
    <t>105.</t>
  </si>
  <si>
    <t>106.</t>
  </si>
  <si>
    <t>107.</t>
  </si>
  <si>
    <t>108.</t>
  </si>
  <si>
    <t>109.</t>
  </si>
  <si>
    <t>110.</t>
  </si>
  <si>
    <t>120.</t>
  </si>
  <si>
    <t>111.</t>
  </si>
  <si>
    <t>113.</t>
  </si>
  <si>
    <t>114.</t>
  </si>
  <si>
    <t>115.</t>
  </si>
  <si>
    <t>116.</t>
  </si>
  <si>
    <t>117.</t>
  </si>
  <si>
    <t>118.</t>
  </si>
  <si>
    <t>119.</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</si>
  <si>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</si>
  <si>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</si>
  <si>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</si>
  <si>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</si>
  <si>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</si>
  <si>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</si>
  <si>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</si>
  <si>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</si>
  <si>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</si>
  <si>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</si>
  <si>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</si>
  <si>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</si>
  <si>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</si>
  <si>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</si>
  <si>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</si>
  <si>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</si>
  <si>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</si>
  <si>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</si>
  <si>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</si>
  <si>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</si>
  <si>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</si>
  <si>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</si>
  <si>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</si>
  <si>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</si>
  <si>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</si>
  <si>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</si>
  <si>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</si>
  <si>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</si>
  <si>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</si>
  <si>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</si>
  <si>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SST D-01.01.03, D-01.01.05</t>
  </si>
  <si>
    <t>SST D-01.01.03, D-01.01.06</t>
  </si>
  <si>
    <t>SST D-01.01.03, D-01.01.06, SST D-01.01.41</t>
  </si>
  <si>
    <t>Roboty ziemne koparkami podsiębiernymi z transportem urobku samochodami samowyładowczymi do 1·km, koparka 1,20·m3, grunt kategorii III, 90% mechanicznie - korytowanie pod jezdnie oraz miejsca postojowe w poziomie jezdni</t>
  </si>
  <si>
    <t>Roboty ziemne z transportem urobku samochodami samowyładowczymi do 1·km, kategoria gruntu III, 10% ręcznie - korytowanie pod jezdnię oraz miejsca postojowe w poziomie jezdni</t>
  </si>
  <si>
    <t>Analogia. Wywóz samochodami samowyładowczymi, ziemia, na odległość 10 km wraz z utylizacją</t>
  </si>
  <si>
    <t>Formowanie i zagęszczanie nasypów spycharkami, wysokość do 3,0·m, grunt kategorii III-IV, spycharka 55·kW (75·KM) - 80% mechanicznie - obsypanie elementów prefabrykowanych typ "L" - kruszywo z rozbiórki drogi</t>
  </si>
  <si>
    <t>Ręczne formowanie nasypów z ziemi dowożonej samochodami, samowyładowczymi, kategoria gruntu III-IV - 20% ręcznie            -  obsypanie elementów prefabrykowanych typ "L" - kruszywo z rozbiórki drogi</t>
  </si>
  <si>
    <t>Formowanie i zagęszczanie nasypów spycharkami, wysokość do 3,0·m, grunt kategorii III-IV, spycharka 55·kW (75·KM) - 80% wykonanie nasypów z kruszywa z rozbiórki drogi (30%)</t>
  </si>
  <si>
    <t>Ręczne formowanie nasypów z ziemi dowożonej samochodami, samowyładowczymi, kategoria gruntu III-IV - 20% ręcznie            -  wykonanie nasypów z kruszywa z rozbiórki drogi (30%)</t>
  </si>
  <si>
    <t>Zakup i dowóz kruszywa na nasypy - kruszywo łamane 0/63 (70% ogólnego zapotrzebowania)</t>
  </si>
  <si>
    <t>Formowanie i zagęszczanie nasypów spycharkami, wysokość do 3,0·m, grunt kategorii III-IV, spycharka 55·kW (75·KM) - 80% mechanicznie - kruszywo 0/63 (70% ogólnego zapotrzebowania)</t>
  </si>
  <si>
    <t>Ręczne formowanie nasypów z ziemi dowożonej samochodami, samowyładowczymi, kategoria gruntu III-IV - 20% ręcznie - kruszywo 0/63 (70% ogólnego zapotrzebowania)</t>
  </si>
  <si>
    <t>SST D-01.01.08, D-01.01.07</t>
  </si>
  <si>
    <t>Podbudowy z kruszyw łamanych 0/31,5, warstwa górna, po zagęszczeniu 20·cm</t>
  </si>
  <si>
    <t>SST D-01.01.20, D-01.01.24</t>
  </si>
  <si>
    <t>Podbudowy z kruszyw łamanych 0/63, warstwa dolna, po zagęszczeniu 10·cm</t>
  </si>
  <si>
    <t>SST D-01.01.08, D-01.01.09</t>
  </si>
  <si>
    <t>Podbudowy z kruszyw łamanych 0/63, warstwa dolna, po zagęszczeniu 20·cm</t>
  </si>
  <si>
    <t>KNNR 6/113/5SST D-01.01.08, D-01.01.09</t>
  </si>
  <si>
    <t>Podbudowy z kruszyw łamanych 0/31,5, warstwa górna, po zagęszczeniu 5·cm</t>
  </si>
  <si>
    <t>Podbudowy z kruszyw łamanych 0/31,5, warstwa górna, po zagęszczeniu 10·cm</t>
  </si>
  <si>
    <t>Powierzchniowe utrwalanie nawierzchni drogowych emulsją asfaltową, kruszywo naturalne frakcji 12-16, kruszywo w ilości 13·dm3/m2</t>
  </si>
  <si>
    <t>Wywożenie dłużyc, karpiny i gałęzi, transport na odległość do 5km, dłużyce (uwzgledniająca krotnośc 2,5)</t>
  </si>
  <si>
    <t>Wywożenie dłużyc, karpiny i gałęzi, transport na odległość do 5·km, gałęzie (uwzględniająca krotnośc 2,5)</t>
  </si>
  <si>
    <t>Podbudowy z kruszyw łamanych, warstwa dolna, po zagęszczeniu 50·cm (uwzględniajaca krotność 3,75) - ława pod prefabrykat</t>
  </si>
  <si>
    <t>Opis asortymentu robót</t>
  </si>
  <si>
    <t>Wartość pozycji</t>
  </si>
  <si>
    <t>7=5x6</t>
  </si>
  <si>
    <t>Wycięcie drzew</t>
  </si>
  <si>
    <t>ROBOTY PRZYGOTOWAWCZE</t>
  </si>
  <si>
    <t>ROBOTY ZIEMNE</t>
  </si>
  <si>
    <t>DZIAŁ</t>
  </si>
  <si>
    <t>I</t>
  </si>
  <si>
    <t xml:space="preserve">ELEMENT </t>
  </si>
  <si>
    <t>II</t>
  </si>
  <si>
    <t>Suma ogółem DZIAŁ I : ROBOTY PRZYGOTOWAWCZE (poz.1 - poz.42)</t>
  </si>
  <si>
    <t>KONSTRUKCJE NAWIERZCHNI</t>
  </si>
  <si>
    <t>III</t>
  </si>
  <si>
    <t>Suma ogółem DZIAŁ III : KONSTRUKCJE NAWIERZCHNI (poz. 55 - poz. 98)</t>
  </si>
  <si>
    <t>IV</t>
  </si>
  <si>
    <t>Suma ogółem DZIAŁ II : ROBOTY ZIEMNE (poz. 43 - poz. 54)</t>
  </si>
  <si>
    <t>Suma ogółem DZIAŁ IV : ELEMENTY DROGOWE (poz. 99 - poz. 108</t>
  </si>
  <si>
    <t>V</t>
  </si>
  <si>
    <t>ODWODNIENIE PASA DROGOWEGO</t>
  </si>
  <si>
    <t>VI</t>
  </si>
  <si>
    <t>VII</t>
  </si>
  <si>
    <t>Jezdnia - dowiązanie na końcach zakresu</t>
  </si>
  <si>
    <t>Pobocza</t>
  </si>
  <si>
    <t>Chodnik</t>
  </si>
  <si>
    <t>Zjazdy typ 1 - nawierzchnia beton asfaltowy</t>
  </si>
  <si>
    <t>Zjazdy typ 2 - nawierzchnia kostka brukowa</t>
  </si>
  <si>
    <t>Zjazdy typ 3 - nawierzchnia beton asfaltowy</t>
  </si>
  <si>
    <t>Elementy drogowe</t>
  </si>
  <si>
    <t>Zabezpieczenie istniejącej sieci - wodociągowa i teletechniczna</t>
  </si>
  <si>
    <t>Elementy odwodnienia</t>
  </si>
  <si>
    <t>Drenaż</t>
  </si>
  <si>
    <t>Roboty wykończeniowe</t>
  </si>
  <si>
    <t>Nasadzenia</t>
  </si>
  <si>
    <t>Sieć nN</t>
  </si>
  <si>
    <t>Wykopy mechaniczne dla słupów elektroenergetycznych, świdrem mechanicznym, kategoria gruntu III-IV, głębokość wykopu do 2.0·m, wraz z ręcznym zasypaniem, maszyna Fi·600·mm/1m</t>
  </si>
  <si>
    <t>Montaż i mechaniczne stawianie słupów pojedynczych, urządzeniem wiertniczym, bez belek ustojowych</t>
  </si>
  <si>
    <t>Montaż konstrukcji na słupie przy użyciu podnośnika samochodowego</t>
  </si>
  <si>
    <t>Słupy żelbetowe linii NN, demontaż słupa rozkracznego</t>
  </si>
  <si>
    <t>Przewody nieizolowane linii NN, demontaż linii o przekroju przewodów do 95·mm2 z przeznaczeniem do ponownego montażu (uwaga: nakłady na 1km/1·przewód)</t>
  </si>
  <si>
    <t>Montaż przewodów nieizolowanych, rozciągane ręcznie, przekrój do 95 mm2</t>
  </si>
  <si>
    <t>ZBIORCZE ZESTAWIENIEKOSZTÓW ZADANIA</t>
  </si>
  <si>
    <t>Przebudowa drogi powiatowej nr 2608 S od km 4+804,52 do km 5+868,43 w ramach zadania inwestycyjnego pn.:"Przebudowa ciągu drogi powiatowej 2608 S na odcinku ok. 5,9 km, od obrebu posesji nr 194 przy ul. Cieszyńskiej w Puńcowie do obrebu skrzyżowania przy Zamku w Dzięgielowie"</t>
  </si>
  <si>
    <t>L.p</t>
  </si>
  <si>
    <t>Asortyment robót budowlanych</t>
  </si>
  <si>
    <t>Ogółem wartośc robót netto</t>
  </si>
  <si>
    <t>I.</t>
  </si>
  <si>
    <t>II.</t>
  </si>
  <si>
    <t>III.</t>
  </si>
  <si>
    <t>RAZEM KOSZTORYS OFERTOWY</t>
  </si>
  <si>
    <t>PODATEK VAT 23%</t>
  </si>
  <si>
    <t>KOSZTORYS OFERTOWY BRUTTO:</t>
  </si>
  <si>
    <t>Oznakowanie poziome - docelowe</t>
  </si>
  <si>
    <t>Oznakowanie na czas prowadzenia robót</t>
  </si>
  <si>
    <t>Elementy bezpieczeństwa ruchu</t>
  </si>
  <si>
    <t>Oznakowanie pionowe - docelowe</t>
  </si>
  <si>
    <t>ORGANIZACJA RUCHU</t>
  </si>
  <si>
    <t>Suma ogółem DZIAŁ I : PRZEBUDOWA LINII nN SŁUP NR E6 (poz. 1 - poz. 6)</t>
  </si>
  <si>
    <t>PRZEBUDOWA LINII nN SŁUP NR E6</t>
  </si>
  <si>
    <t>Suma ogółem Element 1 : Oznakowanie pionowe - docelowe (poz.1 - poz.14)</t>
  </si>
  <si>
    <t>Suma ogółem Element 2 : Oznakowanie poziome - docelowe (poz.15 - poz.17)</t>
  </si>
  <si>
    <t>Suma ogółem Element 3 : Oznakowanie na czas prowadzenia robót (poz. 18)</t>
  </si>
  <si>
    <t>Suma ogółem Element 4 : Elementy bezpieczeństwa ruchu (poz. 19 - poz. 20)</t>
  </si>
  <si>
    <t>SST D-01.01.0</t>
  </si>
  <si>
    <t>SST D-01.01.30</t>
  </si>
  <si>
    <t>SST D-01.01.33</t>
  </si>
  <si>
    <t>SST D-01.01.34</t>
  </si>
  <si>
    <t>Analogia-Przymocowanie tablic znaków drogowych, znaki zakazu, nakazu, ostrzegawcze, informacyjne - zdjęcie</t>
  </si>
  <si>
    <t>Analogia - Słupki do znaków drogowych, z rur stalowych, Fi·70 mm - rozbiórka</t>
  </si>
  <si>
    <t>Słupki do znaków drogowych, z rur stalowych, Fi·70 mm</t>
  </si>
  <si>
    <t>Przymocowanie tablic znaków drogowych, znaki zakazu, nakazu, ostrzegawcze, informacyjne, powierzchnia do 0.3·m2- typu T (zgodnie z załączonym projektem)</t>
  </si>
  <si>
    <t>Przymocowanie tablic znaków drogowych, znaki zakazu, nakazu, ostrzegawcze, informacyjne, powierzchnia do 0.3·m2- typu D (zgodnie z załączonym projektem)</t>
  </si>
  <si>
    <t>Przymocowanie tablic znaków drogowych, znaki zakazu, nakazu, ostrzegawcze, informacyjne, powierzchnia ponad 0.3·m2- typu A (zgodnie z załączonym projektem)</t>
  </si>
  <si>
    <t>Przymocowanie tablic znaków drogowych, znaki zakazu, nakazu, ostrzegawcze, informacyjne, powierzchnia ponad 0.3·m2- typu B (zgodnie z załączonym projektem)</t>
  </si>
  <si>
    <t>Przymocowanie tablic znaków drogowych, znaki zakazu, nakazu, ostrzegawcze, informacyjne, powierzchnia ponad 0.3·m2- typu C (zgodnie z załączonym projektem)</t>
  </si>
  <si>
    <t>Przymocowanie tablic znaków drogowych, znaki zakazu, nakazu, ostrzegawcze, informacyjne, powierzchnia ponad 0.3·m2- typu D (zgodnie z załączonym projektem)</t>
  </si>
  <si>
    <t>Przymocowanie tablic znaków drogowych, znaki zakazu, nakazu, ostrzegawcze, informacyjne, powierzchnia do 0,3·m2- typ T, typ R  (zgodnie z załaczonym projektem)</t>
  </si>
  <si>
    <t>Analogia - Przymocowanie tablic znaków drogowych, drogowskazy jednoramienne, powierzchnia ponad 0,3·m2 - typ F6, typ E, typ T  (zgodnie z załaczonym projektem)</t>
  </si>
  <si>
    <t>Zestaw znaku aktywnego D-6 (sygnalizacja ostrzegawcza migająca naprzemiennie) wg. dokumentacji projektowej. Zakup i montaż zestawu.</t>
  </si>
  <si>
    <t>Wyświetlacz prędkości rzeczywistej z detektorem radarowym.  Zakup i montaż zestawu.</t>
  </si>
  <si>
    <t>Zakup i montaż lustra U-18a</t>
  </si>
  <si>
    <t>SST D-01.01.29</t>
  </si>
  <si>
    <t>SST D-01.01.32</t>
  </si>
  <si>
    <t>SST D-01.01.28</t>
  </si>
  <si>
    <t>SST D-01.01.27</t>
  </si>
  <si>
    <t>Oznakowanie na czas prowadzenia robót  budowlanych  - komplet, w tym wszelkie  koszty związane z opracowaniem , zaopiniowaniem i zatwierdzeniem  projektu TOR oraz jego wdrożeniem, utrzymaniem i likwidacją TOR</t>
  </si>
  <si>
    <t>Bariery drogowe stalowe - rozebranie wraz z odwozem na odległośc do 10km i utylizacją</t>
  </si>
  <si>
    <t>Bariery ochronne stalowe, 1-stronne, masa 39·kg/m</t>
  </si>
  <si>
    <t>Analogia - Oznakowanie poziome jezdni cienkowarstwowe, linie segregacyjne i krawędziowe ciągłe + przerywane malowane mechanicznie</t>
  </si>
  <si>
    <t>Analogia - Oznakowanie poziome jezdni cienkowarstwowe, linie na skrzyżowaniach i przejściach dla pieszych malowane ręcznie</t>
  </si>
  <si>
    <t>Zakup i montaż - punktowe elementy odblaskowe - dwustronne dwubarwne</t>
  </si>
  <si>
    <t>SUMA OGÓŁEM: Elementy 1 - 4</t>
  </si>
  <si>
    <t>SUMA OGÓŁEM:</t>
  </si>
  <si>
    <t>SUMA OGÓŁEM: DZIAŁY I - VII</t>
  </si>
  <si>
    <t>KOSZTORYS OFERTOWY - LINIA nN                                                                                                                                                                                                                                         Przebudowa drogi powiatowej nr 2608 S od km 4+804,52 do km 5+868,43 w ramach zadania inwestycyjnego pn.:              "Przebudowa ciągu drogi powiatowej 2608 S na odcinku ok. 5,9 km, od obrebu posesji nr 194 przy ul. Cieszyńskiej w Puńcowie do obrebu skrzyżowania przy Zamku w Dzięgielowie"</t>
  </si>
  <si>
    <t>BRANŻA DROGOWA</t>
  </si>
  <si>
    <t>BRANŻA ELEKTRYCZNA</t>
  </si>
  <si>
    <t>Dostosowanie infrastruktury teletechnicznej w granicach istn. pasa drogowego</t>
  </si>
  <si>
    <t>Przestawianie słupów pojedynczych w szczudłach żelbetowych bez ustojów w terenie płaskim, długość 7·m, grunt kategorii IV</t>
  </si>
  <si>
    <t>Demontaż kabli nadziemnych na podbudowie słupowej,</t>
  </si>
  <si>
    <t>Zawieszanie kabli nadziemnych na podbudowie słupowej, podnoszenie z ziemi, kabel ósemkowy o średnicy zewnętrznej do 15 mm</t>
  </si>
  <si>
    <t>151.</t>
  </si>
  <si>
    <t>152.</t>
  </si>
  <si>
    <t>153.</t>
  </si>
  <si>
    <t>Suma ogółem DZIAŁ VI : ODWODNIENIE PASA DROGOWEGO (poz. 118 - poz. 143</t>
  </si>
  <si>
    <t>Suma ogółem DZIAŁ VII : ROBOTY WYKOŃCZENIOWE (poz. 144 - poz. 153</t>
  </si>
  <si>
    <t>12.1.1</t>
  </si>
  <si>
    <t>12.1.2</t>
  </si>
  <si>
    <t>12.1.3</t>
  </si>
  <si>
    <t>12.1.4</t>
  </si>
  <si>
    <t>12.1.5</t>
  </si>
  <si>
    <t>12.1.6</t>
  </si>
  <si>
    <t>12.2.1</t>
  </si>
  <si>
    <t>12.2.2</t>
  </si>
  <si>
    <t>12.2.3</t>
  </si>
  <si>
    <t>ROBOTY BUDOWLANE W ZAKRESIE INFRASTRUKTURY TECHNICZNEJ</t>
  </si>
  <si>
    <t>Suma ogółem DZIAŁ V : ROBOTY BUDOWLANE W ZAKRESIE INFRASTRUKTURY TECHNICZNEJ (poz. 109 - poz. 117</t>
  </si>
  <si>
    <t>SST D.01.03.01.</t>
  </si>
  <si>
    <t>KOSZTORYS OFERTOWY - STAŁA ORGANIZACJA RUCHU                                                                                                                                                                                                                                       Przebudowa drogi powiatowej nr 2608 S od km 4+804,52 do km 5+868,43 w ramach zadania inwestycyjnego pn.:"Przebudowa ciągu drogi powiatowej 2608 S na odcinku ok. 5,9 km, od obrebu posesji nr 194 przy ul. Cieszyńskiej w Puńcowie do obrebu skrzyżowania przy Zamku w Dzięgielowie"</t>
  </si>
  <si>
    <t>UWAGA!
Wartość jednostkowa (kolumna nr 6) winna zawierać wszystkie koszty niezbędne dla wykonania poszczególnych pozycji przedmiarowych (kolumna nr 3) 
Wartość netto należy wyliczyć jako iloczyn ilości i wartości jednostkowej (kolumna nr 7 = kolumna nr 5 x kolumna nr 6).</t>
  </si>
  <si>
    <t xml:space="preserve">                                                                                                                                       ...................................................................
                                                                                                     podpis i pieczęć osoby / osób uprawnionej(ych)  
                                                                                                                                       do reprezentowania Wykonawcy
                                   </t>
  </si>
  <si>
    <t>………………………………………………
    miejscowość i data</t>
  </si>
  <si>
    <t xml:space="preserve">                                                                                                                                       .......................................................................................
                                                       podpis i pieczęć osoby / osób uprawnionej(ych)  
                                                                                 do reprezentowania Wykonawcy
                                   </t>
  </si>
  <si>
    <t>...………………………………………………………............................................…....                   słownie złotych</t>
  </si>
  <si>
    <t>………………………………………….........………
              miejscowość i data</t>
  </si>
  <si>
    <t>Oznaczenie przedmiotu zamówienia wg CPV:</t>
  </si>
  <si>
    <t>45111300-1 Roboty rozbiórkowe</t>
  </si>
  <si>
    <t>45111200-0 Roboty w zakresie przygotowania terenu pod budowe i roboty ziemne</t>
  </si>
  <si>
    <t>45233120-6 Roboty w zakresie budowy dróg</t>
  </si>
  <si>
    <t>45233161-5 Roboty budowlane w zakresie ścieżek pieszych</t>
  </si>
  <si>
    <t>77314100-5 Usługi w zakresie trawników</t>
  </si>
  <si>
    <t>45100000-8 Przygotowanie terenu pod budowe</t>
  </si>
  <si>
    <t>77310000-6 Usługi sadzenia roslin oraz utrzymania terenów zielonych</t>
  </si>
  <si>
    <t>45231400-9 Roboty budowlane w zakresie budowy linii energetycznych</t>
  </si>
  <si>
    <t>34922100-7 Oznakowanie drogowe</t>
  </si>
  <si>
    <t>45233221-4 Malowanie nawierzchi</t>
  </si>
  <si>
    <t>45233290-8 Instalowanie znaków drogowych</t>
  </si>
  <si>
    <t>KOSZTORYS OFERTOWY - CZĘŚĆ DROGOWA                                                                                                                                                                                                                                   Przebudowa drogi powiatowej nr 2608 S od km 4+804,52 do km 5+868,43 w ramach zadania inwestycyjnego pn.:"Przebudowa ciągu drogi powiatowej 2608 S                                                           na odcinku ok. 5,9 km, od obrebu posesji nr 194 przy ul. Cieszyńskiej w Puńcowie do obrebu skrzyżowania przy Zamku w Dzięgielowie"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</si>
</sst>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indexed="8"/>
      <name val="Arial"/>
      <family val="2"/>
    </font>
    <font>
      <b/>
      <sz val="10"/>
      <color indexed="8"/>
      <name val="Arial"/>
      <family val="2"/>
      <charset val="238"/>
    </font>
    <font>
      <sz val="8"/>
      <color indexed="8"/>
      <name val="Tahoma"/>
      <family val="2"/>
      <charset val="238"/>
    </font>
    <font>
      <sz val="8"/>
      <name val="Arial"/>
      <family val="2"/>
      <charset val="238"/>
    </font>
    <font>
      <sz val="8"/>
      <name val="Tahoma"/>
      <family val="2"/>
      <charset val="238"/>
    </font>
    <font>
      <b/>
      <sz val="10"/>
      <name val="Arial"/>
      <family val="2"/>
      <charset val="238"/>
    </font>
    <font>
      <sz val="9"/>
      <name val="Arial"/>
      <family val="2"/>
      <charset val="238"/>
    </font>
    <font>
      <b/>
      <sz val="9"/>
      <name val="Arial"/>
      <family val="2"/>
      <charset val="238"/>
    </font>
    <font>
      <sz val="10"/>
      <name val="Tahoma"/>
      <family val="2"/>
      <charset val="238"/>
    </font>
    <font>
      <b/>
      <sz val="10"/>
      <name val="Tahoma"/>
      <family val="2"/>
      <charset val="238"/>
    </font>
    <font>
      <sz val="10"/>
      <name val="Arial"/>
      <family val="2"/>
      <charset val="238"/>
    </font>
    <font>
      <sz val="8"/>
      <color indexed="8"/>
      <name val="Arial"/>
      <family val="2"/>
      <charset val="238"/>
    </font>
    <font>
      <sz val="10"/>
      <color indexed="8"/>
      <name val="Arial"/>
      <family val="2"/>
      <charset val="238"/>
    </font>
    <font>
      <sz val="10"/>
      <name val="Arial CE"/>
      <charset val="238"/>
    </font>
    <font>
      <b/>
      <sz val="9"/>
      <name val="Arial CE"/>
      <charset val="238"/>
    </font>
    <font>
      <sz val="9"/>
      <name val="Arial CE"/>
      <charset val="238"/>
    </font>
  </fonts>
  <fills count="9">
    <fill>
      <patternFill patternType="none"/>
    </fill>
    <fill>
      <patternFill patternType="gray125"/>
    </fill>
    <fill>
      <patternFill patternType="solid">
        <fgColor rgb="FFFFFF66"/>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92D05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s>
  <borders count="60">
    <border>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0" fontId="13" fillId="0" borderId="0"/>
  </cellStyleXfs>
  <cellXfs count="293">
    <xf numFmtId="0" fontId="0" fillId="0" borderId="0" xfId="0"/>
    <xf numFmtId="0" fontId="0" fillId="0" borderId="0" xfId="0" applyAlignment="1">
      <alignment horizontal="left" vertical="top" wrapText="1"/>
    </xf>
    <xf numFmtId="0" fontId="3" fillId="0" borderId="1" xfId="0" applyFont="1" applyBorder="1" applyAlignment="1">
      <alignment horizontal="left" vertical="top"/>
    </xf>
    <xf numFmtId="49" fontId="4" fillId="0" borderId="2" xfId="0" applyNumberFormat="1" applyFont="1" applyBorder="1" applyAlignment="1">
      <alignment vertical="top" wrapText="1"/>
    </xf>
    <xf numFmtId="0" fontId="4" fillId="0" borderId="3" xfId="0" applyFont="1" applyBorder="1" applyAlignment="1">
      <alignment vertical="top" wrapText="1"/>
    </xf>
    <xf numFmtId="0" fontId="4" fillId="0" borderId="1" xfId="0" applyFont="1" applyBorder="1" applyAlignment="1">
      <alignment horizontal="right" vertical="top" wrapText="1"/>
    </xf>
    <xf numFmtId="0" fontId="4" fillId="0" borderId="2" xfId="0" applyFont="1" applyBorder="1" applyAlignment="1">
      <alignment horizontal="right" vertical="top"/>
    </xf>
    <xf numFmtId="0" fontId="4" fillId="0" borderId="1" xfId="0" applyFont="1" applyBorder="1" applyAlignment="1">
      <alignment vertical="top"/>
    </xf>
    <xf numFmtId="0" fontId="3" fillId="0" borderId="4" xfId="0" applyFont="1" applyBorder="1" applyAlignment="1">
      <alignment horizontal="left" vertical="top"/>
    </xf>
    <xf numFmtId="49" fontId="4" fillId="0" borderId="5" xfId="0" applyNumberFormat="1" applyFont="1" applyBorder="1" applyAlignment="1">
      <alignment vertical="top" wrapText="1"/>
    </xf>
    <xf numFmtId="0" fontId="4" fillId="0" borderId="6" xfId="0" applyFont="1" applyBorder="1" applyAlignment="1">
      <alignment vertical="top" wrapText="1"/>
    </xf>
    <xf numFmtId="0" fontId="4" fillId="0" borderId="4" xfId="0" applyFont="1" applyBorder="1" applyAlignment="1">
      <alignment horizontal="right" vertical="top" wrapText="1"/>
    </xf>
    <xf numFmtId="0" fontId="4" fillId="0" borderId="5" xfId="0" applyFont="1" applyBorder="1" applyAlignment="1">
      <alignment horizontal="right" vertical="top"/>
    </xf>
    <xf numFmtId="0" fontId="4" fillId="0" borderId="4" xfId="0" applyFont="1" applyBorder="1" applyAlignment="1">
      <alignment vertical="top"/>
    </xf>
    <xf numFmtId="0" fontId="3" fillId="0" borderId="7" xfId="0" applyFont="1" applyBorder="1" applyAlignment="1">
      <alignment horizontal="left" vertical="top"/>
    </xf>
    <xf numFmtId="49" fontId="4" fillId="0" borderId="8" xfId="0" applyNumberFormat="1" applyFont="1" applyBorder="1" applyAlignment="1">
      <alignment vertical="top" wrapText="1"/>
    </xf>
    <xf numFmtId="0" fontId="4" fillId="0" borderId="9" xfId="0" applyFont="1" applyBorder="1" applyAlignment="1">
      <alignment vertical="top" wrapText="1"/>
    </xf>
    <xf numFmtId="0" fontId="4" fillId="0" borderId="7" xfId="0" applyFont="1" applyBorder="1" applyAlignment="1">
      <alignment horizontal="right" vertical="top" wrapText="1"/>
    </xf>
    <xf numFmtId="0" fontId="4" fillId="0" borderId="8" xfId="0" applyFont="1" applyBorder="1" applyAlignment="1">
      <alignment horizontal="right" vertical="top"/>
    </xf>
    <xf numFmtId="0" fontId="4" fillId="0" borderId="7" xfId="0" applyFont="1" applyBorder="1" applyAlignment="1">
      <alignment vertical="top"/>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49" fontId="5" fillId="0" borderId="19" xfId="0" applyNumberFormat="1" applyFont="1" applyBorder="1" applyAlignment="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vertical="top" wrapText="1"/>
    </xf>
    <xf numFmtId="0" fontId="5" fillId="0" borderId="23" xfId="0" applyFont="1" applyBorder="1"/>
    <xf numFmtId="0" fontId="5" fillId="0" borderId="24" xfId="0" applyFont="1" applyBorder="1"/>
    <xf numFmtId="0" fontId="3" fillId="0" borderId="23" xfId="0" applyFont="1" applyBorder="1" applyAlignment="1">
      <alignment horizontal="left" vertical="top"/>
    </xf>
    <xf numFmtId="49" fontId="5" fillId="0" borderId="24" xfId="0" applyNumberFormat="1" applyFont="1" applyBorder="1" applyAlignment="1">
      <alignment vertical="top" wrapText="1"/>
    </xf>
    <xf numFmtId="0" fontId="5" fillId="0" borderId="23" xfId="0" applyFont="1" applyBorder="1" applyAlignment="1">
      <alignment horizontal="right"/>
    </xf>
    <xf numFmtId="0" fontId="5" fillId="0" borderId="24" xfId="0" applyFont="1" applyBorder="1" applyAlignment="1">
      <alignment horizontal="right"/>
    </xf>
    <xf numFmtId="0" fontId="6" fillId="0" borderId="22" xfId="0" applyFont="1" applyBorder="1"/>
    <xf numFmtId="49" fontId="7" fillId="0" borderId="22" xfId="0" applyNumberFormat="1" applyFont="1" applyBorder="1" applyAlignment="1">
      <alignment vertical="top" wrapText="1"/>
    </xf>
    <xf numFmtId="0" fontId="7" fillId="0" borderId="22" xfId="0" applyFont="1" applyBorder="1" applyAlignment="1">
      <alignment vertical="top" wrapText="1"/>
    </xf>
    <xf numFmtId="0" fontId="7" fillId="0" borderId="23" xfId="0" applyFont="1" applyBorder="1"/>
    <xf numFmtId="0" fontId="7" fillId="0" borderId="24" xfId="0" applyFont="1" applyBorder="1"/>
    <xf numFmtId="0" fontId="6" fillId="0" borderId="23" xfId="0" applyFont="1" applyBorder="1" applyAlignment="1">
      <alignment horizontal="left" vertical="top"/>
    </xf>
    <xf numFmtId="49" fontId="7" fillId="0" borderId="24" xfId="0" applyNumberFormat="1" applyFont="1" applyBorder="1" applyAlignment="1">
      <alignment vertical="top" wrapText="1"/>
    </xf>
    <xf numFmtId="0" fontId="7" fillId="0" borderId="23" xfId="0" applyFont="1" applyBorder="1" applyAlignment="1">
      <alignment horizontal="right"/>
    </xf>
    <xf numFmtId="0" fontId="7" fillId="0" borderId="24" xfId="0" applyFont="1" applyBorder="1" applyAlignment="1">
      <alignment horizontal="right"/>
    </xf>
    <xf numFmtId="0" fontId="5" fillId="2" borderId="22" xfId="0" applyFont="1" applyFill="1" applyBorder="1" applyAlignment="1">
      <alignment horizontal="left"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11" xfId="0" applyFont="1" applyFill="1" applyBorder="1" applyAlignment="1">
      <alignment horizontal="right" vertical="top"/>
    </xf>
    <xf numFmtId="0" fontId="3" fillId="0" borderId="25" xfId="0" applyFont="1" applyBorder="1" applyAlignment="1">
      <alignment horizontal="left" vertical="top"/>
    </xf>
    <xf numFmtId="0" fontId="5" fillId="2" borderId="27"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1" xfId="0" applyFont="1" applyFill="1" applyBorder="1" applyAlignment="1">
      <alignment horizontal="center" vertical="top"/>
    </xf>
    <xf numFmtId="0" fontId="4" fillId="2" borderId="24" xfId="0" applyFont="1" applyFill="1" applyBorder="1"/>
    <xf numFmtId="0" fontId="5" fillId="2" borderId="22" xfId="0" applyFont="1" applyFill="1" applyBorder="1" applyAlignment="1">
      <alignment vertical="top" wrapText="1"/>
    </xf>
    <xf numFmtId="0" fontId="10" fillId="2" borderId="23" xfId="0" applyFont="1" applyFill="1" applyBorder="1" applyAlignment="1">
      <alignment horizontal="right" vertical="top" wrapText="1"/>
    </xf>
    <xf numFmtId="0" fontId="10" fillId="2" borderId="24" xfId="0" applyFont="1" applyFill="1" applyBorder="1" applyAlignment="1">
      <alignment horizontal="right" vertical="top"/>
    </xf>
    <xf numFmtId="0" fontId="10" fillId="2" borderId="23" xfId="0" applyFont="1" applyFill="1" applyBorder="1" applyAlignment="1">
      <alignment vertical="top"/>
    </xf>
    <xf numFmtId="0" fontId="5" fillId="2" borderId="22" xfId="0" applyFont="1" applyFill="1" applyBorder="1" applyAlignment="1">
      <alignment horizontal="center" vertical="top" wrapText="1"/>
    </xf>
    <xf numFmtId="0" fontId="10" fillId="0" borderId="23" xfId="0" applyFont="1" applyBorder="1" applyAlignment="1">
      <alignment horizontal="left" vertical="top"/>
    </xf>
    <xf numFmtId="0" fontId="10" fillId="2" borderId="24" xfId="0" applyFont="1" applyFill="1" applyBorder="1"/>
    <xf numFmtId="0" fontId="5" fillId="2" borderId="23" xfId="0" applyFont="1" applyFill="1" applyBorder="1" applyAlignment="1">
      <alignment horizontal="right" vertical="top" wrapText="1"/>
    </xf>
    <xf numFmtId="0" fontId="5" fillId="2" borderId="24" xfId="0" applyFont="1" applyFill="1" applyBorder="1" applyAlignment="1">
      <alignment horizontal="right" vertical="top"/>
    </xf>
    <xf numFmtId="0" fontId="5" fillId="2" borderId="23" xfId="0" applyFont="1" applyFill="1" applyBorder="1" applyAlignment="1">
      <alignment vertical="top"/>
    </xf>
    <xf numFmtId="0" fontId="5" fillId="2" borderId="24" xfId="0" applyFont="1" applyFill="1" applyBorder="1"/>
    <xf numFmtId="0" fontId="5" fillId="0" borderId="23" xfId="0" applyFont="1" applyBorder="1" applyAlignment="1">
      <alignment horizontal="left" vertical="top"/>
    </xf>
    <xf numFmtId="0" fontId="5" fillId="2" borderId="22" xfId="0" applyFont="1" applyFill="1" applyBorder="1" applyAlignment="1">
      <alignment horizontal="center" vertical="center" wrapText="1"/>
    </xf>
    <xf numFmtId="0" fontId="5" fillId="2" borderId="22" xfId="0" applyFont="1" applyFill="1" applyBorder="1" applyAlignment="1">
      <alignment horizontal="center" vertical="top"/>
    </xf>
    <xf numFmtId="0" fontId="5" fillId="2" borderId="22" xfId="0" applyFont="1" applyFill="1" applyBorder="1" applyAlignment="1">
      <alignment horizontal="left" vertical="top" wrapText="1"/>
    </xf>
    <xf numFmtId="49" fontId="5" fillId="0" borderId="22" xfId="0" applyNumberFormat="1" applyFont="1" applyBorder="1" applyAlignment="1">
      <alignment horizontal="center" vertical="center" wrapText="1"/>
    </xf>
    <xf numFmtId="0" fontId="8" fillId="2" borderId="21" xfId="0" applyFont="1" applyFill="1" applyBorder="1"/>
    <xf numFmtId="0" fontId="5" fillId="2" borderId="23" xfId="0" applyFont="1" applyFill="1" applyBorder="1" applyAlignment="1">
      <alignment horizontal="right" vertical="top"/>
    </xf>
    <xf numFmtId="49" fontId="5" fillId="0" borderId="23" xfId="0" applyNumberFormat="1" applyFont="1" applyBorder="1" applyAlignment="1">
      <alignment horizontal="center" vertical="center" wrapText="1"/>
    </xf>
    <xf numFmtId="0" fontId="5" fillId="2" borderId="15" xfId="0" applyFont="1" applyFill="1" applyBorder="1" applyAlignment="1">
      <alignment horizontal="left" vertical="center" wrapText="1"/>
    </xf>
    <xf numFmtId="0" fontId="5" fillId="2" borderId="15" xfId="0" applyFont="1" applyFill="1" applyBorder="1" applyAlignment="1">
      <alignment horizontal="center" vertical="center" wrapText="1"/>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7" fillId="0" borderId="22" xfId="0" applyFont="1" applyBorder="1"/>
    <xf numFmtId="0" fontId="3" fillId="0" borderId="3" xfId="0" applyFont="1" applyBorder="1" applyAlignment="1">
      <alignment horizontal="left" vertical="top"/>
    </xf>
    <xf numFmtId="0" fontId="2" fillId="0" borderId="3" xfId="0" applyFont="1" applyBorder="1" applyAlignment="1">
      <alignment horizontal="right" vertical="top" wrapText="1"/>
    </xf>
    <xf numFmtId="0" fontId="2" fillId="0" borderId="3" xfId="0" applyFont="1" applyBorder="1" applyAlignment="1">
      <alignment vertical="top"/>
    </xf>
    <xf numFmtId="0" fontId="4" fillId="0" borderId="3" xfId="0" applyFont="1" applyBorder="1" applyAlignment="1">
      <alignment vertical="top"/>
    </xf>
    <xf numFmtId="0" fontId="3" fillId="0" borderId="6" xfId="0" applyFont="1" applyBorder="1" applyAlignment="1">
      <alignment horizontal="left" vertical="top"/>
    </xf>
    <xf numFmtId="0" fontId="2" fillId="0" borderId="6" xfId="0" applyFont="1" applyBorder="1" applyAlignment="1">
      <alignment horizontal="right" vertical="top" wrapText="1"/>
    </xf>
    <xf numFmtId="0" fontId="2" fillId="0" borderId="6" xfId="0" applyFont="1" applyBorder="1" applyAlignment="1">
      <alignment vertical="top"/>
    </xf>
    <xf numFmtId="0" fontId="4" fillId="0" borderId="6" xfId="0" applyFont="1" applyBorder="1" applyAlignment="1">
      <alignment vertical="top"/>
    </xf>
    <xf numFmtId="0" fontId="3" fillId="0" borderId="31" xfId="0" applyFont="1" applyBorder="1" applyAlignment="1">
      <alignment horizontal="left" vertical="top"/>
    </xf>
    <xf numFmtId="0" fontId="2" fillId="0" borderId="31" xfId="0" applyFont="1" applyBorder="1" applyAlignment="1">
      <alignment horizontal="right" vertical="top" wrapText="1"/>
    </xf>
    <xf numFmtId="0" fontId="2" fillId="0" borderId="31" xfId="0" applyFont="1" applyBorder="1" applyAlignment="1">
      <alignment vertical="top"/>
    </xf>
    <xf numFmtId="0" fontId="4" fillId="0" borderId="31" xfId="0" applyFont="1" applyBorder="1" applyAlignment="1">
      <alignment vertical="top"/>
    </xf>
    <xf numFmtId="0" fontId="9" fillId="2" borderId="21" xfId="0" applyFont="1" applyFill="1" applyBorder="1" applyAlignment="1">
      <alignment horizontal="right" vertical="center"/>
    </xf>
    <xf numFmtId="0" fontId="0" fillId="0" borderId="23" xfId="0" applyBorder="1" applyAlignment="1">
      <alignment horizontal="center" vertical="center"/>
    </xf>
    <xf numFmtId="0" fontId="0" fillId="0" borderId="36" xfId="0" applyBorder="1" applyAlignment="1">
      <alignment horizontal="center" vertical="center"/>
    </xf>
    <xf numFmtId="0" fontId="0" fillId="0" borderId="24" xfId="0" applyBorder="1" applyAlignment="1">
      <alignment horizontal="center" vertical="center"/>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xf>
    <xf numFmtId="0" fontId="5" fillId="0" borderId="28" xfId="0" applyFont="1" applyBorder="1" applyAlignment="1">
      <alignment horizontal="center" vertical="center"/>
    </xf>
    <xf numFmtId="0" fontId="5" fillId="0" borderId="39" xfId="0" applyFont="1" applyBorder="1" applyAlignment="1">
      <alignment horizontal="center" vertical="center"/>
    </xf>
    <xf numFmtId="0" fontId="5" fillId="2" borderId="40" xfId="0" applyFont="1" applyFill="1" applyBorder="1" applyAlignment="1">
      <alignment horizontal="center" vertical="center"/>
    </xf>
    <xf numFmtId="0" fontId="5" fillId="0" borderId="0" xfId="0" applyFont="1" applyBorder="1" applyAlignment="1">
      <alignment horizontal="center" vertical="center" wrapText="1"/>
    </xf>
    <xf numFmtId="0" fontId="5" fillId="2" borderId="12" xfId="0" applyFont="1" applyFill="1" applyBorder="1" applyAlignment="1">
      <alignment horizontal="left" vertical="center" wrapText="1"/>
    </xf>
    <xf numFmtId="49" fontId="5" fillId="0" borderId="13" xfId="0" applyNumberFormat="1" applyFont="1" applyBorder="1" applyAlignment="1">
      <alignment horizontal="center" vertical="center" wrapText="1"/>
    </xf>
    <xf numFmtId="0" fontId="6" fillId="0" borderId="10" xfId="0" applyFont="1" applyBorder="1"/>
    <xf numFmtId="0" fontId="7" fillId="0" borderId="11" xfId="0" applyFont="1" applyBorder="1" applyAlignment="1">
      <alignment vertical="top" wrapText="1"/>
    </xf>
    <xf numFmtId="0" fontId="7" fillId="0" borderId="21" xfId="0" applyFont="1" applyBorder="1"/>
    <xf numFmtId="0" fontId="11" fillId="0" borderId="24" xfId="0" applyFont="1" applyBorder="1"/>
    <xf numFmtId="0" fontId="4" fillId="0" borderId="2" xfId="0" applyFont="1" applyBorder="1" applyAlignment="1">
      <alignment vertical="top"/>
    </xf>
    <xf numFmtId="0" fontId="4" fillId="0" borderId="46" xfId="0" applyFont="1" applyBorder="1" applyAlignment="1">
      <alignment vertical="top"/>
    </xf>
    <xf numFmtId="0" fontId="4" fillId="0" borderId="5" xfId="0" applyFont="1" applyBorder="1" applyAlignment="1">
      <alignment vertical="top"/>
    </xf>
    <xf numFmtId="0" fontId="4" fillId="0" borderId="41" xfId="0" applyFont="1" applyBorder="1" applyAlignment="1">
      <alignment vertical="top"/>
    </xf>
    <xf numFmtId="0" fontId="10" fillId="0" borderId="41" xfId="0" applyFont="1" applyBorder="1"/>
    <xf numFmtId="0" fontId="3" fillId="0" borderId="41" xfId="0" applyFont="1" applyBorder="1"/>
    <xf numFmtId="0" fontId="4" fillId="0" borderId="8" xfId="0" applyFont="1" applyBorder="1" applyAlignment="1">
      <alignment vertical="top"/>
    </xf>
    <xf numFmtId="0" fontId="3" fillId="0" borderId="38" xfId="0" applyFont="1" applyBorder="1"/>
    <xf numFmtId="0" fontId="3" fillId="0" borderId="28" xfId="0" applyFont="1" applyBorder="1"/>
    <xf numFmtId="0" fontId="3" fillId="0" borderId="24" xfId="0" applyFont="1" applyBorder="1"/>
    <xf numFmtId="0" fontId="3" fillId="0" borderId="44" xfId="0" applyFont="1" applyBorder="1" applyAlignment="1">
      <alignment horizontal="left" vertical="top"/>
    </xf>
    <xf numFmtId="49" fontId="4" fillId="0" borderId="3" xfId="0" applyNumberFormat="1" applyFont="1" applyBorder="1" applyAlignment="1">
      <alignment vertical="top" wrapText="1"/>
    </xf>
    <xf numFmtId="0" fontId="4" fillId="0" borderId="45" xfId="0" applyFont="1" applyBorder="1" applyAlignment="1">
      <alignment vertical="top" wrapText="1"/>
    </xf>
    <xf numFmtId="0" fontId="3" fillId="0" borderId="43" xfId="0" applyFont="1" applyBorder="1" applyAlignment="1">
      <alignment horizontal="left" vertical="top"/>
    </xf>
    <xf numFmtId="49" fontId="4" fillId="0" borderId="6" xfId="0" applyNumberFormat="1" applyFont="1" applyBorder="1" applyAlignment="1">
      <alignment vertical="top" wrapText="1"/>
    </xf>
    <xf numFmtId="0" fontId="4" fillId="0" borderId="42" xfId="0" applyFont="1" applyBorder="1" applyAlignment="1">
      <alignment vertical="top" wrapText="1"/>
    </xf>
    <xf numFmtId="0" fontId="3" fillId="0" borderId="47" xfId="0" applyFont="1" applyBorder="1" applyAlignment="1">
      <alignment horizontal="left" vertical="top"/>
    </xf>
    <xf numFmtId="49" fontId="4" fillId="0" borderId="9" xfId="0" applyNumberFormat="1" applyFont="1" applyBorder="1" applyAlignment="1">
      <alignment vertical="top" wrapText="1"/>
    </xf>
    <xf numFmtId="0" fontId="4" fillId="0" borderId="48" xfId="0" applyFont="1" applyBorder="1" applyAlignment="1">
      <alignment vertical="top" wrapText="1"/>
    </xf>
    <xf numFmtId="0" fontId="10" fillId="0" borderId="10" xfId="0" applyFont="1" applyBorder="1"/>
    <xf numFmtId="49" fontId="5" fillId="0" borderId="22" xfId="0" applyNumberFormat="1" applyFont="1" applyBorder="1" applyAlignment="1">
      <alignment vertical="top" wrapText="1"/>
    </xf>
    <xf numFmtId="0" fontId="5" fillId="0" borderId="11" xfId="0" applyFont="1" applyBorder="1" applyAlignment="1">
      <alignment vertical="top" wrapText="1"/>
    </xf>
    <xf numFmtId="0" fontId="3" fillId="0" borderId="44" xfId="0" applyFont="1" applyFill="1" applyBorder="1" applyAlignment="1">
      <alignment horizontal="left" vertical="top"/>
    </xf>
    <xf numFmtId="0" fontId="3" fillId="0" borderId="46" xfId="0" applyFont="1" applyBorder="1"/>
    <xf numFmtId="0" fontId="3" fillId="0" borderId="43" xfId="0" applyFont="1" applyFill="1" applyBorder="1" applyAlignment="1">
      <alignment horizontal="left" vertical="top"/>
    </xf>
    <xf numFmtId="0" fontId="3" fillId="0" borderId="47" xfId="0" applyFont="1" applyFill="1" applyBorder="1" applyAlignment="1">
      <alignment horizontal="left" vertical="top"/>
    </xf>
    <xf numFmtId="0" fontId="3" fillId="0" borderId="18" xfId="0" applyFont="1" applyFill="1" applyBorder="1" applyAlignment="1">
      <alignment horizontal="left" vertical="top"/>
    </xf>
    <xf numFmtId="49" fontId="4" fillId="0" borderId="20" xfId="0" applyNumberFormat="1" applyFont="1" applyBorder="1" applyAlignment="1">
      <alignment vertical="top" wrapText="1"/>
    </xf>
    <xf numFmtId="0" fontId="4" fillId="0" borderId="0" xfId="0" applyFont="1" applyBorder="1" applyAlignment="1">
      <alignment vertical="top" wrapText="1"/>
    </xf>
    <xf numFmtId="0" fontId="4" fillId="0" borderId="20" xfId="0" applyFont="1" applyBorder="1" applyAlignment="1">
      <alignment vertical="top" wrapText="1"/>
    </xf>
    <xf numFmtId="0" fontId="4" fillId="0" borderId="25" xfId="0" applyFont="1" applyBorder="1" applyAlignment="1">
      <alignment horizontal="right" vertical="top" wrapText="1"/>
    </xf>
    <xf numFmtId="0" fontId="4" fillId="0" borderId="26" xfId="0" applyFont="1" applyBorder="1" applyAlignment="1">
      <alignment vertical="top"/>
    </xf>
    <xf numFmtId="0" fontId="3" fillId="0" borderId="39" xfId="0" applyFont="1" applyBorder="1"/>
    <xf numFmtId="0" fontId="3" fillId="0" borderId="47" xfId="0" applyFont="1" applyBorder="1" applyAlignment="1">
      <alignment vertical="top"/>
    </xf>
    <xf numFmtId="0" fontId="0" fillId="0" borderId="1" xfId="0" applyBorder="1" applyAlignment="1">
      <alignment vertical="center"/>
    </xf>
    <xf numFmtId="0" fontId="0" fillId="0" borderId="34" xfId="0" applyBorder="1" applyAlignment="1">
      <alignment vertical="center"/>
    </xf>
    <xf numFmtId="0" fontId="0" fillId="0" borderId="4" xfId="0" applyBorder="1" applyAlignment="1">
      <alignment vertical="center"/>
    </xf>
    <xf numFmtId="0" fontId="0" fillId="0" borderId="35" xfId="0" applyBorder="1" applyAlignment="1">
      <alignment vertical="center"/>
    </xf>
    <xf numFmtId="4" fontId="4" fillId="0" borderId="2" xfId="0" applyNumberFormat="1" applyFont="1" applyBorder="1"/>
    <xf numFmtId="4" fontId="7" fillId="0" borderId="24" xfId="0" applyNumberFormat="1" applyFont="1" applyBorder="1"/>
    <xf numFmtId="4" fontId="5" fillId="3" borderId="22" xfId="0" applyNumberFormat="1" applyFont="1" applyFill="1" applyBorder="1" applyAlignment="1">
      <alignment horizontal="right" vertical="center"/>
    </xf>
    <xf numFmtId="4" fontId="5" fillId="3" borderId="24" xfId="0" applyNumberFormat="1" applyFont="1" applyFill="1" applyBorder="1"/>
    <xf numFmtId="4" fontId="5" fillId="0" borderId="24" xfId="0" applyNumberFormat="1" applyFont="1" applyBorder="1"/>
    <xf numFmtId="4" fontId="1" fillId="3" borderId="21" xfId="0" applyNumberFormat="1" applyFont="1" applyFill="1" applyBorder="1" applyAlignment="1">
      <alignment vertical="center"/>
    </xf>
    <xf numFmtId="4" fontId="1" fillId="5" borderId="21" xfId="0" applyNumberFormat="1" applyFont="1" applyFill="1" applyBorder="1" applyAlignment="1">
      <alignment vertical="center"/>
    </xf>
    <xf numFmtId="4" fontId="4" fillId="0" borderId="3" xfId="0" applyNumberFormat="1" applyFont="1" applyBorder="1" applyAlignment="1">
      <alignment horizontal="right" vertical="top"/>
    </xf>
    <xf numFmtId="4" fontId="8" fillId="4" borderId="33" xfId="0" applyNumberFormat="1" applyFont="1" applyFill="1" applyBorder="1" applyAlignment="1">
      <alignment horizontal="right" vertical="center"/>
    </xf>
    <xf numFmtId="4" fontId="4" fillId="0" borderId="2" xfId="0" applyNumberFormat="1" applyFont="1" applyBorder="1" applyAlignment="1">
      <alignment horizontal="right" vertical="top"/>
    </xf>
    <xf numFmtId="4" fontId="4" fillId="0" borderId="5" xfId="0" applyNumberFormat="1" applyFont="1" applyBorder="1" applyAlignment="1">
      <alignment horizontal="right" vertical="top"/>
    </xf>
    <xf numFmtId="4" fontId="4" fillId="0" borderId="8" xfId="0" applyNumberFormat="1" applyFont="1" applyBorder="1" applyAlignment="1">
      <alignment horizontal="right" vertical="top"/>
    </xf>
    <xf numFmtId="4" fontId="8" fillId="3" borderId="21" xfId="0" applyNumberFormat="1" applyFont="1" applyFill="1" applyBorder="1" applyAlignment="1">
      <alignment horizontal="right" vertical="top"/>
    </xf>
    <xf numFmtId="4" fontId="11" fillId="0" borderId="2" xfId="0" applyNumberFormat="1" applyFont="1" applyBorder="1"/>
    <xf numFmtId="4" fontId="11" fillId="0" borderId="26" xfId="0" applyNumberFormat="1" applyFont="1" applyBorder="1"/>
    <xf numFmtId="4" fontId="12" fillId="3" borderId="21" xfId="0" applyNumberFormat="1" applyFont="1" applyFill="1" applyBorder="1"/>
    <xf numFmtId="4" fontId="0" fillId="0" borderId="3" xfId="0" applyNumberFormat="1" applyBorder="1" applyAlignment="1">
      <alignment vertical="center"/>
    </xf>
    <xf numFmtId="4" fontId="0" fillId="0" borderId="6" xfId="0" applyNumberFormat="1" applyBorder="1" applyAlignment="1">
      <alignment vertical="center"/>
    </xf>
    <xf numFmtId="4" fontId="0" fillId="6" borderId="22" xfId="0" applyNumberFormat="1" applyFill="1" applyBorder="1"/>
    <xf numFmtId="4" fontId="0" fillId="5" borderId="22" xfId="0" applyNumberFormat="1" applyFill="1" applyBorder="1"/>
    <xf numFmtId="4" fontId="4" fillId="0" borderId="26" xfId="0" applyNumberFormat="1" applyFont="1" applyBorder="1"/>
    <xf numFmtId="0" fontId="3" fillId="0" borderId="49" xfId="0" applyFont="1" applyBorder="1" applyAlignment="1">
      <alignment horizontal="left" vertical="top"/>
    </xf>
    <xf numFmtId="0" fontId="4" fillId="0" borderId="49" xfId="0" applyFont="1" applyBorder="1" applyAlignment="1">
      <alignment vertical="top"/>
    </xf>
    <xf numFmtId="4" fontId="4" fillId="0" borderId="49" xfId="0" applyNumberFormat="1" applyFont="1" applyBorder="1"/>
    <xf numFmtId="49" fontId="2" fillId="0" borderId="49" xfId="0" applyNumberFormat="1" applyFont="1" applyBorder="1" applyAlignment="1">
      <alignment vertical="top" wrapText="1"/>
    </xf>
    <xf numFmtId="0" fontId="2" fillId="0" borderId="49" xfId="0" applyFont="1" applyBorder="1" applyAlignment="1">
      <alignment vertical="top" wrapText="1"/>
    </xf>
    <xf numFmtId="0" fontId="2" fillId="0" borderId="49" xfId="0" applyFont="1" applyBorder="1" applyAlignment="1">
      <alignment vertical="top"/>
    </xf>
    <xf numFmtId="0" fontId="3" fillId="0" borderId="50" xfId="0" applyFont="1" applyBorder="1" applyAlignment="1">
      <alignment horizontal="left" vertical="top"/>
    </xf>
    <xf numFmtId="49" fontId="2" fillId="0" borderId="50" xfId="0" applyNumberFormat="1" applyFont="1" applyBorder="1" applyAlignment="1">
      <alignment vertical="top" wrapText="1"/>
    </xf>
    <xf numFmtId="0" fontId="2" fillId="0" borderId="50" xfId="0" applyFont="1" applyBorder="1" applyAlignment="1">
      <alignment vertical="top" wrapText="1"/>
    </xf>
    <xf numFmtId="0" fontId="2" fillId="0" borderId="50" xfId="0" applyFont="1" applyBorder="1" applyAlignment="1">
      <alignment vertical="top"/>
    </xf>
    <xf numFmtId="0" fontId="4" fillId="0" borderId="50" xfId="0" applyFont="1" applyBorder="1" applyAlignment="1">
      <alignment vertical="top"/>
    </xf>
    <xf numFmtId="4" fontId="4" fillId="0" borderId="50" xfId="0" applyNumberFormat="1" applyFont="1" applyBorder="1"/>
    <xf numFmtId="0" fontId="5" fillId="0" borderId="51" xfId="0" applyFont="1" applyBorder="1" applyAlignment="1">
      <alignment vertical="top" wrapText="1"/>
    </xf>
    <xf numFmtId="0" fontId="2" fillId="0" borderId="50" xfId="0" applyFont="1" applyBorder="1" applyAlignment="1">
      <alignment horizontal="right" vertical="top" wrapText="1"/>
    </xf>
    <xf numFmtId="0" fontId="2" fillId="0" borderId="49" xfId="0" applyFont="1" applyBorder="1" applyAlignment="1">
      <alignment horizontal="right" vertical="top" wrapText="1"/>
    </xf>
    <xf numFmtId="0" fontId="3" fillId="0" borderId="52" xfId="0" applyFont="1" applyBorder="1" applyAlignment="1">
      <alignment horizontal="left" vertical="top"/>
    </xf>
    <xf numFmtId="49" fontId="2" fillId="0" borderId="52" xfId="0" applyNumberFormat="1" applyFont="1" applyBorder="1" applyAlignment="1">
      <alignment vertical="top" wrapText="1"/>
    </xf>
    <xf numFmtId="0" fontId="2" fillId="0" borderId="52" xfId="0" applyFont="1" applyBorder="1" applyAlignment="1">
      <alignment vertical="top" wrapText="1"/>
    </xf>
    <xf numFmtId="0" fontId="2" fillId="0" borderId="52" xfId="0" applyFont="1" applyBorder="1" applyAlignment="1">
      <alignment horizontal="right" vertical="top" wrapText="1"/>
    </xf>
    <xf numFmtId="0" fontId="2" fillId="0" borderId="52" xfId="0" applyFont="1" applyBorder="1" applyAlignment="1">
      <alignment vertical="top"/>
    </xf>
    <xf numFmtId="0" fontId="4" fillId="0" borderId="52" xfId="0" applyFont="1" applyBorder="1" applyAlignment="1">
      <alignment vertical="top"/>
    </xf>
    <xf numFmtId="4" fontId="4" fillId="0" borderId="52" xfId="0" applyNumberFormat="1" applyFont="1" applyBorder="1"/>
    <xf numFmtId="49" fontId="5" fillId="0" borderId="51" xfId="0" applyNumberFormat="1" applyFont="1" applyBorder="1" applyAlignment="1">
      <alignment vertical="top" wrapText="1"/>
    </xf>
    <xf numFmtId="0" fontId="5" fillId="0" borderId="51" xfId="0" applyFont="1" applyBorder="1" applyAlignment="1">
      <alignment horizontal="right" vertical="top" wrapText="1"/>
    </xf>
    <xf numFmtId="0" fontId="5" fillId="0" borderId="51" xfId="0" applyFont="1" applyBorder="1" applyAlignment="1">
      <alignment horizontal="right" vertical="top"/>
    </xf>
    <xf numFmtId="0" fontId="5" fillId="0" borderId="51" xfId="0" applyFont="1" applyBorder="1" applyAlignment="1">
      <alignment vertical="top"/>
    </xf>
    <xf numFmtId="49" fontId="4" fillId="0" borderId="31" xfId="0" applyNumberFormat="1" applyFont="1" applyBorder="1" applyAlignment="1">
      <alignment vertical="top" wrapText="1"/>
    </xf>
    <xf numFmtId="0" fontId="4" fillId="0" borderId="31" xfId="0" applyFont="1" applyBorder="1" applyAlignment="1">
      <alignment vertical="top" wrapText="1"/>
    </xf>
    <xf numFmtId="0" fontId="15" fillId="0" borderId="0" xfId="1" applyFont="1" applyBorder="1" applyAlignment="1">
      <alignment horizontal="center" vertical="center"/>
    </xf>
    <xf numFmtId="0" fontId="0" fillId="0" borderId="10" xfId="0" applyBorder="1" applyAlignment="1"/>
    <xf numFmtId="0" fontId="0" fillId="0" borderId="10" xfId="0" applyBorder="1"/>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5" fillId="0" borderId="0" xfId="1" applyFont="1" applyBorder="1" applyAlignment="1">
      <alignment vertical="center" wrapText="1"/>
    </xf>
    <xf numFmtId="4" fontId="5" fillId="5" borderId="21" xfId="0" applyNumberFormat="1" applyFont="1" applyFill="1" applyBorder="1" applyAlignment="1">
      <alignment horizontal="right" vertical="center"/>
    </xf>
    <xf numFmtId="0" fontId="12" fillId="8" borderId="32" xfId="0" applyFont="1" applyFill="1" applyBorder="1" applyAlignment="1">
      <alignment horizontal="left" vertical="center" wrapText="1"/>
    </xf>
    <xf numFmtId="0" fontId="12" fillId="8" borderId="27" xfId="0" applyFont="1" applyFill="1" applyBorder="1" applyAlignment="1">
      <alignment horizontal="left" vertical="center" wrapText="1"/>
    </xf>
    <xf numFmtId="0" fontId="12" fillId="8" borderId="56" xfId="0" applyFont="1" applyFill="1" applyBorder="1" applyAlignment="1">
      <alignment horizontal="left" vertical="center" wrapText="1"/>
    </xf>
    <xf numFmtId="0" fontId="12" fillId="8" borderId="57"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2" fillId="8" borderId="58"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19" xfId="0" applyFont="1" applyFill="1" applyBorder="1" applyAlignment="1">
      <alignment horizontal="center" vertical="center" wrapText="1"/>
    </xf>
    <xf numFmtId="0" fontId="12" fillId="8" borderId="59" xfId="0" applyFont="1" applyFill="1" applyBorder="1" applyAlignment="1">
      <alignment horizontal="center" vertical="center" wrapText="1"/>
    </xf>
    <xf numFmtId="0" fontId="12" fillId="8" borderId="27" xfId="0" applyFont="1" applyFill="1" applyBorder="1" applyAlignment="1">
      <alignment horizontal="center" vertical="center" wrapText="1"/>
    </xf>
    <xf numFmtId="0" fontId="12" fillId="8" borderId="53" xfId="0" applyFont="1" applyFill="1" applyBorder="1" applyAlignment="1">
      <alignment horizontal="center" vertical="center" wrapText="1"/>
    </xf>
    <xf numFmtId="0" fontId="12" fillId="8" borderId="14" xfId="0" applyFont="1" applyFill="1" applyBorder="1" applyAlignment="1">
      <alignment horizontal="left" vertical="center" wrapText="1"/>
    </xf>
    <xf numFmtId="0" fontId="12" fillId="8" borderId="12" xfId="0" applyFont="1" applyFill="1" applyBorder="1" applyAlignment="1">
      <alignment horizontal="left" vertical="center" wrapText="1"/>
    </xf>
    <xf numFmtId="0" fontId="12" fillId="8" borderId="40" xfId="0" applyFont="1" applyFill="1" applyBorder="1" applyAlignment="1">
      <alignment horizontal="left" vertical="center" wrapText="1"/>
    </xf>
    <xf numFmtId="0" fontId="12" fillId="8" borderId="18" xfId="0" applyFont="1" applyFill="1" applyBorder="1" applyAlignment="1">
      <alignment horizontal="left" vertical="center" wrapText="1"/>
    </xf>
    <xf numFmtId="0" fontId="12" fillId="8" borderId="0" xfId="0" applyFont="1" applyFill="1" applyBorder="1" applyAlignment="1">
      <alignment horizontal="left" vertical="center" wrapText="1"/>
    </xf>
    <xf numFmtId="0" fontId="12" fillId="8" borderId="39" xfId="0" applyFont="1" applyFill="1" applyBorder="1" applyAlignment="1">
      <alignment horizontal="left" vertical="center" wrapText="1"/>
    </xf>
    <xf numFmtId="0" fontId="14" fillId="0" borderId="0" xfId="1" applyFont="1" applyBorder="1" applyAlignment="1">
      <alignment horizontal="left" vertical="center" wrapText="1"/>
    </xf>
    <xf numFmtId="0" fontId="15" fillId="0" borderId="0" xfId="1" applyFont="1" applyBorder="1" applyAlignment="1">
      <alignment horizontal="right" wrapText="1"/>
    </xf>
    <xf numFmtId="0" fontId="5" fillId="2" borderId="10" xfId="0" applyFont="1" applyFill="1" applyBorder="1" applyAlignment="1">
      <alignment horizontal="center" vertical="top"/>
    </xf>
    <xf numFmtId="0" fontId="5" fillId="2" borderId="21" xfId="0" applyFont="1" applyFill="1" applyBorder="1" applyAlignment="1">
      <alignment horizontal="center" vertical="top"/>
    </xf>
    <xf numFmtId="0" fontId="5" fillId="2" borderId="10" xfId="0" applyFont="1" applyFill="1" applyBorder="1" applyAlignment="1">
      <alignment horizontal="center" vertical="center"/>
    </xf>
    <xf numFmtId="0" fontId="5" fillId="2" borderId="21" xfId="0" applyFont="1" applyFill="1" applyBorder="1" applyAlignment="1">
      <alignment horizontal="center" vertical="center"/>
    </xf>
    <xf numFmtId="0" fontId="5" fillId="3" borderId="10" xfId="0" applyFont="1" applyFill="1" applyBorder="1" applyAlignment="1">
      <alignment horizontal="right" vertical="top"/>
    </xf>
    <xf numFmtId="0" fontId="5" fillId="3" borderId="11" xfId="0" applyFont="1" applyFill="1" applyBorder="1" applyAlignment="1">
      <alignment horizontal="right" vertical="top"/>
    </xf>
    <xf numFmtId="0" fontId="5" fillId="3" borderId="28" xfId="0" applyFont="1" applyFill="1" applyBorder="1" applyAlignment="1">
      <alignment horizontal="right" vertical="top"/>
    </xf>
    <xf numFmtId="0" fontId="1" fillId="3" borderId="10" xfId="0" applyFont="1" applyFill="1" applyBorder="1" applyAlignment="1">
      <alignment horizontal="right" vertical="center"/>
    </xf>
    <xf numFmtId="0" fontId="1" fillId="3" borderId="11" xfId="0" applyFont="1" applyFill="1" applyBorder="1" applyAlignment="1">
      <alignment horizontal="right" vertical="center"/>
    </xf>
    <xf numFmtId="0" fontId="1" fillId="3" borderId="21" xfId="0" applyFont="1" applyFill="1" applyBorder="1" applyAlignment="1">
      <alignment horizontal="right" vertical="center"/>
    </xf>
    <xf numFmtId="0" fontId="1" fillId="5" borderId="10" xfId="0" applyFont="1" applyFill="1" applyBorder="1" applyAlignment="1">
      <alignment horizontal="right" vertical="center"/>
    </xf>
    <xf numFmtId="0" fontId="1" fillId="5" borderId="11" xfId="0" applyFont="1" applyFill="1" applyBorder="1" applyAlignment="1">
      <alignment horizontal="right" vertical="center"/>
    </xf>
    <xf numFmtId="0" fontId="1" fillId="5" borderId="21" xfId="0" applyFont="1" applyFill="1" applyBorder="1" applyAlignment="1">
      <alignment horizontal="right" vertical="center"/>
    </xf>
    <xf numFmtId="49" fontId="5" fillId="0" borderId="10"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0" fontId="5" fillId="3" borderId="10" xfId="0" applyFont="1" applyFill="1" applyBorder="1" applyAlignment="1">
      <alignment horizontal="right" vertical="center"/>
    </xf>
    <xf numFmtId="0" fontId="5" fillId="3" borderId="11" xfId="0" applyFont="1" applyFill="1" applyBorder="1" applyAlignment="1">
      <alignment horizontal="right" vertical="center"/>
    </xf>
    <xf numFmtId="0" fontId="1" fillId="6" borderId="10"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3" xfId="0" applyFont="1" applyBorder="1" applyAlignment="1">
      <alignment horizontal="center" vertical="center" wrapText="1"/>
    </xf>
    <xf numFmtId="49" fontId="5" fillId="2" borderId="10" xfId="0" applyNumberFormat="1" applyFont="1" applyFill="1" applyBorder="1" applyAlignment="1">
      <alignment horizontal="center" vertical="center" wrapText="1"/>
    </xf>
    <xf numFmtId="49" fontId="5" fillId="2" borderId="21" xfId="0" applyNumberFormat="1" applyFont="1" applyFill="1" applyBorder="1" applyAlignment="1">
      <alignment horizontal="center" vertical="center" wrapText="1"/>
    </xf>
    <xf numFmtId="0" fontId="5" fillId="0" borderId="4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54" xfId="0" applyFont="1" applyBorder="1" applyAlignment="1">
      <alignment horizontal="center" vertical="center" wrapText="1"/>
    </xf>
    <xf numFmtId="49" fontId="5" fillId="2" borderId="14"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0" fontId="5" fillId="4" borderId="32" xfId="0" applyFont="1" applyFill="1" applyBorder="1" applyAlignment="1">
      <alignment horizontal="right" vertical="center"/>
    </xf>
    <xf numFmtId="0" fontId="5" fillId="4" borderId="27" xfId="0" applyFont="1" applyFill="1" applyBorder="1" applyAlignment="1">
      <alignment horizontal="right" vertical="center"/>
    </xf>
    <xf numFmtId="0" fontId="5" fillId="5" borderId="10" xfId="0" applyFont="1" applyFill="1" applyBorder="1" applyAlignment="1">
      <alignment horizontal="right" vertical="center"/>
    </xf>
    <xf numFmtId="0" fontId="5" fillId="5" borderId="11" xfId="0" applyFont="1" applyFill="1" applyBorder="1" applyAlignment="1">
      <alignment horizontal="right" vertical="center"/>
    </xf>
    <xf numFmtId="0" fontId="5" fillId="5" borderId="21" xfId="0" applyFont="1" applyFill="1" applyBorder="1" applyAlignment="1">
      <alignment horizontal="right" vertical="center"/>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 fillId="8" borderId="0" xfId="0" applyFont="1" applyFill="1" applyBorder="1" applyAlignment="1">
      <alignment horizontal="center" vertical="center" wrapText="1"/>
    </xf>
    <xf numFmtId="0" fontId="1" fillId="8" borderId="19" xfId="0" applyFont="1" applyFill="1" applyBorder="1" applyAlignment="1">
      <alignment horizontal="center" vertical="center" wrapText="1"/>
    </xf>
    <xf numFmtId="0" fontId="5" fillId="3" borderId="21" xfId="0" applyFont="1" applyFill="1" applyBorder="1" applyAlignment="1">
      <alignment horizontal="right" vertical="top"/>
    </xf>
    <xf numFmtId="0" fontId="10" fillId="8" borderId="18"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0" fillId="8" borderId="39" xfId="0" applyFont="1" applyFill="1" applyBorder="1" applyAlignment="1">
      <alignment horizontal="left" vertical="center" wrapText="1"/>
    </xf>
    <xf numFmtId="0" fontId="10" fillId="8" borderId="32" xfId="0" applyFont="1" applyFill="1" applyBorder="1" applyAlignment="1">
      <alignment horizontal="left" vertical="center" wrapText="1"/>
    </xf>
    <xf numFmtId="0" fontId="10" fillId="8" borderId="27" xfId="0" applyFont="1" applyFill="1" applyBorder="1" applyAlignment="1">
      <alignment horizontal="left" vertical="center" wrapText="1"/>
    </xf>
    <xf numFmtId="0" fontId="10" fillId="8" borderId="56" xfId="0" applyFont="1" applyFill="1" applyBorder="1" applyAlignment="1">
      <alignment horizontal="left" vertical="center" wrapText="1"/>
    </xf>
    <xf numFmtId="0" fontId="1" fillId="8" borderId="27" xfId="0" applyFont="1" applyFill="1" applyBorder="1" applyAlignment="1">
      <alignment horizontal="center" vertical="center" wrapText="1"/>
    </xf>
    <xf numFmtId="0" fontId="1" fillId="8" borderId="53" xfId="0" applyFont="1" applyFill="1" applyBorder="1" applyAlignment="1">
      <alignment horizontal="center" vertical="center" wrapText="1"/>
    </xf>
    <xf numFmtId="0" fontId="13" fillId="0" borderId="11" xfId="1" applyBorder="1" applyAlignment="1">
      <alignment horizontal="right" wrapText="1"/>
    </xf>
    <xf numFmtId="0" fontId="13" fillId="0" borderId="21" xfId="1" applyBorder="1" applyAlignment="1">
      <alignment horizontal="right" wrapText="1"/>
    </xf>
    <xf numFmtId="0" fontId="1" fillId="7" borderId="10"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6" borderId="10" xfId="0" applyFont="1" applyFill="1" applyBorder="1" applyAlignment="1">
      <alignment horizontal="left"/>
    </xf>
    <xf numFmtId="0" fontId="1" fillId="6" borderId="21" xfId="0" applyFont="1" applyFill="1" applyBorder="1" applyAlignment="1">
      <alignment horizontal="left"/>
    </xf>
    <xf numFmtId="0" fontId="1" fillId="5" borderId="10" xfId="0" applyFont="1" applyFill="1" applyBorder="1" applyAlignment="1">
      <alignment horizontal="left"/>
    </xf>
    <xf numFmtId="0" fontId="1" fillId="5" borderId="21" xfId="0" applyFont="1" applyFill="1" applyBorder="1" applyAlignment="1">
      <alignment horizontal="left"/>
    </xf>
    <xf numFmtId="4" fontId="4" fillId="0" borderId="5" xfId="0" applyNumberFormat="1" applyFont="1" applyBorder="1"/>
  </cellXfs>
  <cellStyles count="2">
    <cellStyle name="Normalny" xfId="0" builtinId="0"/>
    <cellStyle name="Normalny 2" xfId="1" xr:uid="{D76E8F0A-CA89-4140-8602-3BE58160BEA3}"/>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01"/>
  <sheetViews>
    <sheetView tabSelected="1" view="pageBreakPreview" zoomScale="60" zoomScaleNormal="100" workbookViewId="0">
      <selection sqref="A1:H1"/>
    </sheetView>
  </sheetViews>
  <sheetFormatPr defaultRowHeight="12.75" x14ac:dyDescent="0.2"/>
  <cols>
    <col min="1" max="1" width="10.7109375" customWidth="1"/>
    <col min="2" max="2" width="12.42578125" customWidth="1"/>
    <col min="3" max="3" width="21" bestFit="1" customWidth="1"/>
    <col min="4" max="4" width="57" customWidth="1"/>
    <col min="5" max="5" width="12" customWidth="1"/>
    <col min="6" max="6" width="15" customWidth="1"/>
    <col min="7" max="8" width="17" customWidth="1"/>
  </cols>
  <sheetData>
    <row r="1" spans="1:8" ht="61.5" customHeight="1" thickBot="1" x14ac:dyDescent="0.25">
      <c r="A1" s="244" t="s">
        <v>642</v>
      </c>
      <c r="B1" s="245"/>
      <c r="C1" s="245"/>
      <c r="D1" s="245"/>
      <c r="E1" s="245"/>
      <c r="F1" s="245"/>
      <c r="G1" s="245"/>
      <c r="H1" s="246"/>
    </row>
    <row r="2" spans="1:8" ht="18.75" customHeight="1" x14ac:dyDescent="0.2">
      <c r="A2" s="219" t="s">
        <v>630</v>
      </c>
      <c r="B2" s="220"/>
      <c r="C2" s="220"/>
      <c r="D2" s="221"/>
      <c r="E2" s="210"/>
      <c r="F2" s="211"/>
      <c r="G2" s="211"/>
      <c r="H2" s="212"/>
    </row>
    <row r="3" spans="1:8" ht="18.75" customHeight="1" x14ac:dyDescent="0.2">
      <c r="A3" s="222" t="s">
        <v>631</v>
      </c>
      <c r="B3" s="223"/>
      <c r="C3" s="223"/>
      <c r="D3" s="224"/>
      <c r="E3" s="213"/>
      <c r="F3" s="214"/>
      <c r="G3" s="214"/>
      <c r="H3" s="215"/>
    </row>
    <row r="4" spans="1:8" ht="18.75" customHeight="1" x14ac:dyDescent="0.2">
      <c r="A4" s="222" t="s">
        <v>636</v>
      </c>
      <c r="B4" s="223"/>
      <c r="C4" s="223"/>
      <c r="D4" s="224"/>
      <c r="E4" s="213"/>
      <c r="F4" s="214"/>
      <c r="G4" s="214"/>
      <c r="H4" s="215"/>
    </row>
    <row r="5" spans="1:8" ht="18.75" customHeight="1" x14ac:dyDescent="0.2">
      <c r="A5" s="222" t="s">
        <v>632</v>
      </c>
      <c r="B5" s="223"/>
      <c r="C5" s="223"/>
      <c r="D5" s="224"/>
      <c r="E5" s="213"/>
      <c r="F5" s="214"/>
      <c r="G5" s="214"/>
      <c r="H5" s="215"/>
    </row>
    <row r="6" spans="1:8" ht="18.75" customHeight="1" x14ac:dyDescent="0.2">
      <c r="A6" s="222" t="s">
        <v>633</v>
      </c>
      <c r="B6" s="223"/>
      <c r="C6" s="223"/>
      <c r="D6" s="224"/>
      <c r="E6" s="213"/>
      <c r="F6" s="214"/>
      <c r="G6" s="214"/>
      <c r="H6" s="215"/>
    </row>
    <row r="7" spans="1:8" ht="18.75" customHeight="1" x14ac:dyDescent="0.2">
      <c r="A7" s="222" t="s">
        <v>634</v>
      </c>
      <c r="B7" s="223"/>
      <c r="C7" s="223"/>
      <c r="D7" s="224"/>
      <c r="E7" s="213"/>
      <c r="F7" s="214"/>
      <c r="G7" s="214"/>
      <c r="H7" s="215"/>
    </row>
    <row r="8" spans="1:8" ht="18.75" customHeight="1" x14ac:dyDescent="0.2">
      <c r="A8" s="222" t="s">
        <v>635</v>
      </c>
      <c r="B8" s="223"/>
      <c r="C8" s="223"/>
      <c r="D8" s="224"/>
      <c r="E8" s="213"/>
      <c r="F8" s="214"/>
      <c r="G8" s="214"/>
      <c r="H8" s="215"/>
    </row>
    <row r="9" spans="1:8" ht="16.5" customHeight="1" thickBot="1" x14ac:dyDescent="0.25">
      <c r="A9" s="207" t="s">
        <v>637</v>
      </c>
      <c r="B9" s="208"/>
      <c r="C9" s="208"/>
      <c r="D9" s="209"/>
      <c r="E9" s="216"/>
      <c r="F9" s="217"/>
      <c r="G9" s="217"/>
      <c r="H9" s="218"/>
    </row>
    <row r="10" spans="1:8" ht="25.5" x14ac:dyDescent="0.2">
      <c r="A10" s="247" t="s">
        <v>185</v>
      </c>
      <c r="B10" s="248"/>
      <c r="C10" s="255" t="s">
        <v>184</v>
      </c>
      <c r="D10" s="255" t="s">
        <v>186</v>
      </c>
      <c r="E10" s="253" t="s">
        <v>6</v>
      </c>
      <c r="F10" s="254"/>
      <c r="G10" s="203" t="s">
        <v>183</v>
      </c>
      <c r="H10" s="204" t="s">
        <v>93</v>
      </c>
    </row>
    <row r="11" spans="1:8" s="1" customFormat="1" ht="15" customHeight="1" thickBot="1" x14ac:dyDescent="0.25">
      <c r="A11" s="249"/>
      <c r="B11" s="250"/>
      <c r="C11" s="256"/>
      <c r="D11" s="256"/>
      <c r="E11" s="20" t="s">
        <v>187</v>
      </c>
      <c r="F11" s="21" t="s">
        <v>63</v>
      </c>
      <c r="G11" s="20" t="s">
        <v>188</v>
      </c>
      <c r="H11" s="21" t="s">
        <v>188</v>
      </c>
    </row>
    <row r="12" spans="1:8" s="1" customFormat="1" ht="15.75" customHeight="1" thickBot="1" x14ac:dyDescent="0.25">
      <c r="A12" s="240" t="s">
        <v>45</v>
      </c>
      <c r="B12" s="241"/>
      <c r="C12" s="22">
        <v>2</v>
      </c>
      <c r="D12" s="22">
        <v>3</v>
      </c>
      <c r="E12" s="23">
        <v>4</v>
      </c>
      <c r="F12" s="24">
        <v>5</v>
      </c>
      <c r="G12" s="23">
        <v>6</v>
      </c>
      <c r="H12" s="24" t="s">
        <v>508</v>
      </c>
    </row>
    <row r="13" spans="1:8" s="1" customFormat="1" ht="18" customHeight="1" thickBot="1" x14ac:dyDescent="0.25">
      <c r="A13" s="69" t="s">
        <v>189</v>
      </c>
      <c r="B13" s="25" t="s">
        <v>190</v>
      </c>
      <c r="C13" s="202"/>
      <c r="D13" s="202" t="s">
        <v>506</v>
      </c>
      <c r="E13" s="26" t="s">
        <v>19</v>
      </c>
      <c r="F13" s="27" t="s">
        <v>63</v>
      </c>
      <c r="G13" s="26" t="s">
        <v>205</v>
      </c>
      <c r="H13" s="27" t="s">
        <v>507</v>
      </c>
    </row>
    <row r="14" spans="1:8" s="1" customFormat="1" ht="13.5" thickBot="1" x14ac:dyDescent="0.25">
      <c r="A14" s="251" t="s">
        <v>513</v>
      </c>
      <c r="B14" s="252"/>
      <c r="C14" s="44" t="s">
        <v>512</v>
      </c>
      <c r="D14" s="66" t="s">
        <v>510</v>
      </c>
      <c r="E14" s="45"/>
      <c r="F14" s="46"/>
      <c r="G14" s="45"/>
      <c r="H14" s="46"/>
    </row>
    <row r="15" spans="1:8" ht="13.5" thickBot="1" x14ac:dyDescent="0.25">
      <c r="A15" s="35"/>
      <c r="B15" s="36" t="s">
        <v>45</v>
      </c>
      <c r="C15" s="37" t="s">
        <v>514</v>
      </c>
      <c r="D15" s="37" t="s">
        <v>53</v>
      </c>
      <c r="E15" s="38" t="s">
        <v>182</v>
      </c>
      <c r="F15" s="39" t="s">
        <v>182</v>
      </c>
      <c r="G15" s="38" t="s">
        <v>182</v>
      </c>
      <c r="H15" s="39" t="s">
        <v>182</v>
      </c>
    </row>
    <row r="16" spans="1:8" ht="12.75" customHeight="1" x14ac:dyDescent="0.2">
      <c r="A16" s="2" t="s">
        <v>191</v>
      </c>
      <c r="B16" s="3" t="s">
        <v>60</v>
      </c>
      <c r="C16" s="4" t="s">
        <v>206</v>
      </c>
      <c r="D16" s="4" t="s">
        <v>268</v>
      </c>
      <c r="E16" s="5" t="s">
        <v>97</v>
      </c>
      <c r="F16" s="6">
        <v>1.1000000000000001</v>
      </c>
      <c r="G16" s="7"/>
      <c r="H16" s="148">
        <f>F16*G16</f>
        <v>0</v>
      </c>
    </row>
    <row r="17" spans="1:8" ht="21" x14ac:dyDescent="0.2">
      <c r="A17" s="8" t="s">
        <v>192</v>
      </c>
      <c r="B17" s="9" t="s">
        <v>163</v>
      </c>
      <c r="C17" s="10" t="s">
        <v>207</v>
      </c>
      <c r="D17" s="10" t="s">
        <v>269</v>
      </c>
      <c r="E17" s="11" t="s">
        <v>106</v>
      </c>
      <c r="F17" s="12">
        <v>30</v>
      </c>
      <c r="G17" s="13"/>
      <c r="H17" s="148">
        <f t="shared" ref="H17:H29" si="0">F17*G17</f>
        <v>0</v>
      </c>
    </row>
    <row r="18" spans="1:8" ht="21" x14ac:dyDescent="0.2">
      <c r="A18" s="8" t="s">
        <v>204</v>
      </c>
      <c r="B18" s="9" t="s">
        <v>81</v>
      </c>
      <c r="C18" s="10" t="s">
        <v>208</v>
      </c>
      <c r="D18" s="10" t="s">
        <v>270</v>
      </c>
      <c r="E18" s="11" t="s">
        <v>75</v>
      </c>
      <c r="F18" s="12">
        <v>60</v>
      </c>
      <c r="G18" s="13"/>
      <c r="H18" s="148">
        <f t="shared" si="0"/>
        <v>0</v>
      </c>
    </row>
    <row r="19" spans="1:8" ht="31.5" x14ac:dyDescent="0.2">
      <c r="A19" s="8" t="s">
        <v>193</v>
      </c>
      <c r="B19" s="9" t="s">
        <v>153</v>
      </c>
      <c r="C19" s="10" t="s">
        <v>208</v>
      </c>
      <c r="D19" s="10" t="s">
        <v>271</v>
      </c>
      <c r="E19" s="11" t="s">
        <v>75</v>
      </c>
      <c r="F19" s="12">
        <v>5670</v>
      </c>
      <c r="G19" s="13"/>
      <c r="H19" s="148">
        <f t="shared" si="0"/>
        <v>0</v>
      </c>
    </row>
    <row r="20" spans="1:8" ht="21" x14ac:dyDescent="0.2">
      <c r="A20" s="8" t="s">
        <v>194</v>
      </c>
      <c r="B20" s="9" t="s">
        <v>44</v>
      </c>
      <c r="C20" s="10" t="s">
        <v>207</v>
      </c>
      <c r="D20" s="10" t="s">
        <v>272</v>
      </c>
      <c r="E20" s="11" t="s">
        <v>75</v>
      </c>
      <c r="F20" s="12">
        <v>140</v>
      </c>
      <c r="G20" s="13"/>
      <c r="H20" s="148">
        <f t="shared" si="0"/>
        <v>0</v>
      </c>
    </row>
    <row r="21" spans="1:8" ht="21" x14ac:dyDescent="0.2">
      <c r="A21" s="8" t="s">
        <v>195</v>
      </c>
      <c r="B21" s="9" t="s">
        <v>181</v>
      </c>
      <c r="C21" s="10" t="s">
        <v>207</v>
      </c>
      <c r="D21" s="10" t="s">
        <v>273</v>
      </c>
      <c r="E21" s="11" t="s">
        <v>75</v>
      </c>
      <c r="F21" s="12">
        <v>30</v>
      </c>
      <c r="G21" s="13"/>
      <c r="H21" s="148">
        <f t="shared" si="0"/>
        <v>0</v>
      </c>
    </row>
    <row r="22" spans="1:8" x14ac:dyDescent="0.2">
      <c r="A22" s="8" t="s">
        <v>196</v>
      </c>
      <c r="B22" s="9" t="s">
        <v>74</v>
      </c>
      <c r="C22" s="10" t="s">
        <v>207</v>
      </c>
      <c r="D22" s="10" t="s">
        <v>274</v>
      </c>
      <c r="E22" s="11" t="s">
        <v>75</v>
      </c>
      <c r="F22" s="12">
        <v>5670</v>
      </c>
      <c r="G22" s="13"/>
      <c r="H22" s="148">
        <f t="shared" si="0"/>
        <v>0</v>
      </c>
    </row>
    <row r="23" spans="1:8" x14ac:dyDescent="0.2">
      <c r="A23" s="8" t="s">
        <v>197</v>
      </c>
      <c r="B23" s="9" t="s">
        <v>175</v>
      </c>
      <c r="C23" s="10" t="s">
        <v>207</v>
      </c>
      <c r="D23" s="10" t="s">
        <v>275</v>
      </c>
      <c r="E23" s="11" t="s">
        <v>75</v>
      </c>
      <c r="F23" s="12">
        <v>300</v>
      </c>
      <c r="G23" s="13"/>
      <c r="H23" s="148">
        <f t="shared" si="0"/>
        <v>0</v>
      </c>
    </row>
    <row r="24" spans="1:8" x14ac:dyDescent="0.2">
      <c r="A24" s="8" t="s">
        <v>198</v>
      </c>
      <c r="B24" s="9" t="s">
        <v>77</v>
      </c>
      <c r="C24" s="10" t="s">
        <v>207</v>
      </c>
      <c r="D24" s="10" t="s">
        <v>276</v>
      </c>
      <c r="E24" s="11" t="s">
        <v>106</v>
      </c>
      <c r="F24" s="12">
        <v>111</v>
      </c>
      <c r="G24" s="13"/>
      <c r="H24" s="148">
        <f t="shared" si="0"/>
        <v>0</v>
      </c>
    </row>
    <row r="25" spans="1:8" x14ac:dyDescent="0.2">
      <c r="A25" s="8" t="s">
        <v>199</v>
      </c>
      <c r="B25" s="9" t="s">
        <v>152</v>
      </c>
      <c r="C25" s="10" t="s">
        <v>207</v>
      </c>
      <c r="D25" s="10" t="s">
        <v>277</v>
      </c>
      <c r="E25" s="11" t="s">
        <v>177</v>
      </c>
      <c r="F25" s="12">
        <v>19</v>
      </c>
      <c r="G25" s="13"/>
      <c r="H25" s="148">
        <f t="shared" si="0"/>
        <v>0</v>
      </c>
    </row>
    <row r="26" spans="1:8" ht="31.5" x14ac:dyDescent="0.2">
      <c r="A26" s="8" t="s">
        <v>200</v>
      </c>
      <c r="B26" s="9" t="s">
        <v>43</v>
      </c>
      <c r="C26" s="10" t="s">
        <v>207</v>
      </c>
      <c r="D26" s="10" t="s">
        <v>278</v>
      </c>
      <c r="E26" s="11" t="s">
        <v>106</v>
      </c>
      <c r="F26" s="12">
        <v>50</v>
      </c>
      <c r="G26" s="13"/>
      <c r="H26" s="148">
        <f t="shared" si="0"/>
        <v>0</v>
      </c>
    </row>
    <row r="27" spans="1:8" ht="21" x14ac:dyDescent="0.2">
      <c r="A27" s="8" t="s">
        <v>201</v>
      </c>
      <c r="B27" s="9" t="s">
        <v>180</v>
      </c>
      <c r="C27" s="10" t="s">
        <v>207</v>
      </c>
      <c r="D27" s="10" t="s">
        <v>279</v>
      </c>
      <c r="E27" s="11" t="s">
        <v>106</v>
      </c>
      <c r="F27" s="12">
        <v>10</v>
      </c>
      <c r="G27" s="13"/>
      <c r="H27" s="148">
        <f t="shared" si="0"/>
        <v>0</v>
      </c>
    </row>
    <row r="28" spans="1:8" ht="21" x14ac:dyDescent="0.2">
      <c r="A28" s="8" t="s">
        <v>202</v>
      </c>
      <c r="B28" s="9" t="s">
        <v>73</v>
      </c>
      <c r="C28" s="10" t="s">
        <v>207</v>
      </c>
      <c r="D28" s="10" t="s">
        <v>280</v>
      </c>
      <c r="E28" s="11" t="s">
        <v>106</v>
      </c>
      <c r="F28" s="12">
        <v>10</v>
      </c>
      <c r="G28" s="13"/>
      <c r="H28" s="148">
        <f t="shared" si="0"/>
        <v>0</v>
      </c>
    </row>
    <row r="29" spans="1:8" ht="32.25" thickBot="1" x14ac:dyDescent="0.25">
      <c r="A29" s="14" t="s">
        <v>203</v>
      </c>
      <c r="B29" s="15" t="s">
        <v>142</v>
      </c>
      <c r="C29" s="16" t="s">
        <v>207</v>
      </c>
      <c r="D29" s="16" t="s">
        <v>281</v>
      </c>
      <c r="E29" s="17" t="s">
        <v>177</v>
      </c>
      <c r="F29" s="18">
        <v>1526</v>
      </c>
      <c r="G29" s="19"/>
      <c r="H29" s="148">
        <f t="shared" si="0"/>
        <v>0</v>
      </c>
    </row>
    <row r="30" spans="1:8" ht="13.5" thickBot="1" x14ac:dyDescent="0.25">
      <c r="A30" s="40"/>
      <c r="B30" s="41" t="s">
        <v>171</v>
      </c>
      <c r="C30" s="37" t="s">
        <v>514</v>
      </c>
      <c r="D30" s="37" t="s">
        <v>509</v>
      </c>
      <c r="E30" s="42" t="s">
        <v>182</v>
      </c>
      <c r="F30" s="43" t="s">
        <v>182</v>
      </c>
      <c r="G30" s="38" t="s">
        <v>182</v>
      </c>
      <c r="H30" s="149" t="s">
        <v>182</v>
      </c>
    </row>
    <row r="31" spans="1:8" ht="63" x14ac:dyDescent="0.2">
      <c r="A31" s="2" t="s">
        <v>344</v>
      </c>
      <c r="B31" s="3" t="s">
        <v>2</v>
      </c>
      <c r="C31" s="4" t="s">
        <v>209</v>
      </c>
      <c r="D31" s="4" t="s">
        <v>42</v>
      </c>
      <c r="E31" s="5" t="s">
        <v>120</v>
      </c>
      <c r="F31" s="6">
        <v>1</v>
      </c>
      <c r="G31" s="7"/>
      <c r="H31" s="148">
        <f>F31*G31</f>
        <v>0</v>
      </c>
    </row>
    <row r="32" spans="1:8" x14ac:dyDescent="0.2">
      <c r="A32" s="8" t="s">
        <v>350</v>
      </c>
      <c r="B32" s="9" t="s">
        <v>133</v>
      </c>
      <c r="C32" s="10" t="s">
        <v>210</v>
      </c>
      <c r="D32" s="10" t="s">
        <v>282</v>
      </c>
      <c r="E32" s="11" t="s">
        <v>66</v>
      </c>
      <c r="F32" s="12">
        <v>3.0000000000000002E-2</v>
      </c>
      <c r="G32" s="13"/>
      <c r="H32" s="148">
        <f t="shared" ref="H32:H58" si="1">F32*G32</f>
        <v>0</v>
      </c>
    </row>
    <row r="33" spans="1:8" x14ac:dyDescent="0.2">
      <c r="A33" s="2" t="s">
        <v>351</v>
      </c>
      <c r="B33" s="9" t="s">
        <v>22</v>
      </c>
      <c r="C33" s="10" t="s">
        <v>210</v>
      </c>
      <c r="D33" s="10" t="s">
        <v>283</v>
      </c>
      <c r="E33" s="11" t="s">
        <v>132</v>
      </c>
      <c r="F33" s="12">
        <v>10</v>
      </c>
      <c r="G33" s="13"/>
      <c r="H33" s="148">
        <f t="shared" si="1"/>
        <v>0</v>
      </c>
    </row>
    <row r="34" spans="1:8" x14ac:dyDescent="0.2">
      <c r="A34" s="8" t="s">
        <v>352</v>
      </c>
      <c r="B34" s="9" t="s">
        <v>98</v>
      </c>
      <c r="C34" s="10" t="s">
        <v>210</v>
      </c>
      <c r="D34" s="10" t="s">
        <v>284</v>
      </c>
      <c r="E34" s="11" t="s">
        <v>132</v>
      </c>
      <c r="F34" s="12">
        <v>5</v>
      </c>
      <c r="G34" s="13"/>
      <c r="H34" s="148">
        <f t="shared" si="1"/>
        <v>0</v>
      </c>
    </row>
    <row r="35" spans="1:8" x14ac:dyDescent="0.2">
      <c r="A35" s="2" t="s">
        <v>353</v>
      </c>
      <c r="B35" s="9" t="s">
        <v>16</v>
      </c>
      <c r="C35" s="10" t="s">
        <v>210</v>
      </c>
      <c r="D35" s="10" t="s">
        <v>285</v>
      </c>
      <c r="E35" s="11" t="s">
        <v>132</v>
      </c>
      <c r="F35" s="12">
        <v>5</v>
      </c>
      <c r="G35" s="13"/>
      <c r="H35" s="148">
        <f t="shared" si="1"/>
        <v>0</v>
      </c>
    </row>
    <row r="36" spans="1:8" x14ac:dyDescent="0.2">
      <c r="A36" s="8" t="s">
        <v>354</v>
      </c>
      <c r="B36" s="9" t="s">
        <v>118</v>
      </c>
      <c r="C36" s="10" t="s">
        <v>210</v>
      </c>
      <c r="D36" s="10" t="s">
        <v>286</v>
      </c>
      <c r="E36" s="11" t="s">
        <v>132</v>
      </c>
      <c r="F36" s="12">
        <v>4</v>
      </c>
      <c r="G36" s="13"/>
      <c r="H36" s="148">
        <f t="shared" si="1"/>
        <v>0</v>
      </c>
    </row>
    <row r="37" spans="1:8" x14ac:dyDescent="0.2">
      <c r="A37" s="2" t="s">
        <v>355</v>
      </c>
      <c r="B37" s="9" t="s">
        <v>28</v>
      </c>
      <c r="C37" s="10" t="s">
        <v>210</v>
      </c>
      <c r="D37" s="10" t="s">
        <v>287</v>
      </c>
      <c r="E37" s="11" t="s">
        <v>132</v>
      </c>
      <c r="F37" s="12">
        <v>3</v>
      </c>
      <c r="G37" s="13"/>
      <c r="H37" s="148">
        <f t="shared" si="1"/>
        <v>0</v>
      </c>
    </row>
    <row r="38" spans="1:8" x14ac:dyDescent="0.2">
      <c r="A38" s="8" t="s">
        <v>356</v>
      </c>
      <c r="B38" s="9" t="s">
        <v>114</v>
      </c>
      <c r="C38" s="10" t="s">
        <v>210</v>
      </c>
      <c r="D38" s="10" t="s">
        <v>288</v>
      </c>
      <c r="E38" s="11" t="s">
        <v>132</v>
      </c>
      <c r="F38" s="12">
        <v>11</v>
      </c>
      <c r="G38" s="13"/>
      <c r="H38" s="148">
        <f t="shared" si="1"/>
        <v>0</v>
      </c>
    </row>
    <row r="39" spans="1:8" x14ac:dyDescent="0.2">
      <c r="A39" s="2" t="s">
        <v>357</v>
      </c>
      <c r="B39" s="9" t="s">
        <v>33</v>
      </c>
      <c r="C39" s="10" t="s">
        <v>210</v>
      </c>
      <c r="D39" s="10" t="s">
        <v>289</v>
      </c>
      <c r="E39" s="11" t="s">
        <v>132</v>
      </c>
      <c r="F39" s="12">
        <v>16</v>
      </c>
      <c r="G39" s="13"/>
      <c r="H39" s="148">
        <f t="shared" si="1"/>
        <v>0</v>
      </c>
    </row>
    <row r="40" spans="1:8" x14ac:dyDescent="0.2">
      <c r="A40" s="8" t="s">
        <v>358</v>
      </c>
      <c r="B40" s="9" t="s">
        <v>37</v>
      </c>
      <c r="C40" s="10" t="s">
        <v>210</v>
      </c>
      <c r="D40" s="10" t="s">
        <v>290</v>
      </c>
      <c r="E40" s="11" t="s">
        <v>132</v>
      </c>
      <c r="F40" s="12">
        <v>11</v>
      </c>
      <c r="G40" s="13"/>
      <c r="H40" s="148">
        <f t="shared" si="1"/>
        <v>0</v>
      </c>
    </row>
    <row r="41" spans="1:8" ht="21" x14ac:dyDescent="0.2">
      <c r="A41" s="2" t="s">
        <v>359</v>
      </c>
      <c r="B41" s="9" t="s">
        <v>121</v>
      </c>
      <c r="C41" s="10" t="s">
        <v>210</v>
      </c>
      <c r="D41" s="10" t="s">
        <v>503</v>
      </c>
      <c r="E41" s="11" t="s">
        <v>177</v>
      </c>
      <c r="F41" s="12">
        <v>68</v>
      </c>
      <c r="G41" s="13"/>
      <c r="H41" s="148">
        <f t="shared" si="1"/>
        <v>0</v>
      </c>
    </row>
    <row r="42" spans="1:8" ht="21" x14ac:dyDescent="0.2">
      <c r="A42" s="8" t="s">
        <v>360</v>
      </c>
      <c r="B42" s="9" t="s">
        <v>10</v>
      </c>
      <c r="C42" s="10" t="s">
        <v>210</v>
      </c>
      <c r="D42" s="10" t="s">
        <v>504</v>
      </c>
      <c r="E42" s="11" t="s">
        <v>156</v>
      </c>
      <c r="F42" s="12">
        <v>130</v>
      </c>
      <c r="G42" s="13"/>
      <c r="H42" s="148">
        <f t="shared" si="1"/>
        <v>0</v>
      </c>
    </row>
    <row r="43" spans="1:8" ht="21" x14ac:dyDescent="0.2">
      <c r="A43" s="2" t="s">
        <v>361</v>
      </c>
      <c r="B43" s="9" t="s">
        <v>94</v>
      </c>
      <c r="C43" s="10" t="s">
        <v>210</v>
      </c>
      <c r="D43" s="10" t="s">
        <v>291</v>
      </c>
      <c r="E43" s="11" t="s">
        <v>132</v>
      </c>
      <c r="F43" s="12">
        <v>10</v>
      </c>
      <c r="G43" s="13"/>
      <c r="H43" s="148">
        <f t="shared" si="1"/>
        <v>0</v>
      </c>
    </row>
    <row r="44" spans="1:8" ht="21" x14ac:dyDescent="0.2">
      <c r="A44" s="8" t="s">
        <v>362</v>
      </c>
      <c r="B44" s="9" t="s">
        <v>21</v>
      </c>
      <c r="C44" s="10" t="s">
        <v>210</v>
      </c>
      <c r="D44" s="10" t="s">
        <v>292</v>
      </c>
      <c r="E44" s="11" t="s">
        <v>132</v>
      </c>
      <c r="F44" s="12">
        <v>5</v>
      </c>
      <c r="G44" s="13"/>
      <c r="H44" s="148">
        <f t="shared" si="1"/>
        <v>0</v>
      </c>
    </row>
    <row r="45" spans="1:8" ht="21" x14ac:dyDescent="0.2">
      <c r="A45" s="2" t="s">
        <v>363</v>
      </c>
      <c r="B45" s="9" t="s">
        <v>126</v>
      </c>
      <c r="C45" s="10" t="s">
        <v>210</v>
      </c>
      <c r="D45" s="10" t="s">
        <v>293</v>
      </c>
      <c r="E45" s="11" t="s">
        <v>132</v>
      </c>
      <c r="F45" s="12">
        <v>5</v>
      </c>
      <c r="G45" s="13"/>
      <c r="H45" s="148">
        <f t="shared" si="1"/>
        <v>0</v>
      </c>
    </row>
    <row r="46" spans="1:8" ht="21" x14ac:dyDescent="0.2">
      <c r="A46" s="8" t="s">
        <v>364</v>
      </c>
      <c r="B46" s="9" t="s">
        <v>5</v>
      </c>
      <c r="C46" s="10" t="s">
        <v>210</v>
      </c>
      <c r="D46" s="10" t="s">
        <v>294</v>
      </c>
      <c r="E46" s="11" t="s">
        <v>132</v>
      </c>
      <c r="F46" s="12">
        <v>4</v>
      </c>
      <c r="G46" s="13"/>
      <c r="H46" s="148">
        <f t="shared" si="1"/>
        <v>0</v>
      </c>
    </row>
    <row r="47" spans="1:8" ht="21" x14ac:dyDescent="0.2">
      <c r="A47" s="2" t="s">
        <v>365</v>
      </c>
      <c r="B47" s="9" t="s">
        <v>111</v>
      </c>
      <c r="C47" s="10" t="s">
        <v>210</v>
      </c>
      <c r="D47" s="10" t="s">
        <v>295</v>
      </c>
      <c r="E47" s="11" t="s">
        <v>132</v>
      </c>
      <c r="F47" s="12">
        <v>3</v>
      </c>
      <c r="G47" s="13"/>
      <c r="H47" s="148">
        <f t="shared" si="1"/>
        <v>0</v>
      </c>
    </row>
    <row r="48" spans="1:8" ht="21" x14ac:dyDescent="0.2">
      <c r="A48" s="8" t="s">
        <v>348</v>
      </c>
      <c r="B48" s="9" t="s">
        <v>9</v>
      </c>
      <c r="C48" s="10" t="s">
        <v>210</v>
      </c>
      <c r="D48" s="10" t="s">
        <v>296</v>
      </c>
      <c r="E48" s="11" t="s">
        <v>132</v>
      </c>
      <c r="F48" s="12">
        <v>11</v>
      </c>
      <c r="G48" s="13"/>
      <c r="H48" s="148">
        <f>F48*G48</f>
        <v>0</v>
      </c>
    </row>
    <row r="49" spans="1:8" ht="21" x14ac:dyDescent="0.2">
      <c r="A49" s="2" t="s">
        <v>366</v>
      </c>
      <c r="B49" s="9" t="s">
        <v>108</v>
      </c>
      <c r="C49" s="10" t="s">
        <v>210</v>
      </c>
      <c r="D49" s="10" t="s">
        <v>297</v>
      </c>
      <c r="E49" s="11" t="s">
        <v>132</v>
      </c>
      <c r="F49" s="12">
        <v>16</v>
      </c>
      <c r="G49" s="13"/>
      <c r="H49" s="148">
        <f t="shared" si="1"/>
        <v>0</v>
      </c>
    </row>
    <row r="50" spans="1:8" ht="21" x14ac:dyDescent="0.2">
      <c r="A50" s="8" t="s">
        <v>367</v>
      </c>
      <c r="B50" s="9" t="s">
        <v>178</v>
      </c>
      <c r="C50" s="10" t="s">
        <v>210</v>
      </c>
      <c r="D50" s="10" t="s">
        <v>298</v>
      </c>
      <c r="E50" s="11" t="s">
        <v>132</v>
      </c>
      <c r="F50" s="12">
        <v>11</v>
      </c>
      <c r="G50" s="13"/>
      <c r="H50" s="148">
        <f t="shared" si="1"/>
        <v>0</v>
      </c>
    </row>
    <row r="51" spans="1:8" ht="21" x14ac:dyDescent="0.2">
      <c r="A51" s="2" t="s">
        <v>368</v>
      </c>
      <c r="B51" s="9" t="s">
        <v>71</v>
      </c>
      <c r="C51" s="10" t="s">
        <v>210</v>
      </c>
      <c r="D51" s="10" t="s">
        <v>299</v>
      </c>
      <c r="E51" s="11" t="s">
        <v>132</v>
      </c>
      <c r="F51" s="12">
        <v>10</v>
      </c>
      <c r="G51" s="13"/>
      <c r="H51" s="148">
        <f t="shared" si="1"/>
        <v>0</v>
      </c>
    </row>
    <row r="52" spans="1:8" ht="21" x14ac:dyDescent="0.2">
      <c r="A52" s="8" t="s">
        <v>369</v>
      </c>
      <c r="B52" s="9" t="s">
        <v>150</v>
      </c>
      <c r="C52" s="10" t="s">
        <v>210</v>
      </c>
      <c r="D52" s="10" t="s">
        <v>300</v>
      </c>
      <c r="E52" s="11" t="s">
        <v>132</v>
      </c>
      <c r="F52" s="12">
        <v>5</v>
      </c>
      <c r="G52" s="13"/>
      <c r="H52" s="148">
        <f t="shared" si="1"/>
        <v>0</v>
      </c>
    </row>
    <row r="53" spans="1:8" ht="21" x14ac:dyDescent="0.2">
      <c r="A53" s="2" t="s">
        <v>370</v>
      </c>
      <c r="B53" s="9" t="s">
        <v>41</v>
      </c>
      <c r="C53" s="10" t="s">
        <v>210</v>
      </c>
      <c r="D53" s="10" t="s">
        <v>301</v>
      </c>
      <c r="E53" s="11" t="s">
        <v>132</v>
      </c>
      <c r="F53" s="12">
        <v>5</v>
      </c>
      <c r="G53" s="13"/>
      <c r="H53" s="148">
        <f t="shared" si="1"/>
        <v>0</v>
      </c>
    </row>
    <row r="54" spans="1:8" ht="21" x14ac:dyDescent="0.2">
      <c r="A54" s="8" t="s">
        <v>371</v>
      </c>
      <c r="B54" s="9" t="s">
        <v>164</v>
      </c>
      <c r="C54" s="10" t="s">
        <v>210</v>
      </c>
      <c r="D54" s="10" t="s">
        <v>302</v>
      </c>
      <c r="E54" s="11" t="s">
        <v>132</v>
      </c>
      <c r="F54" s="12">
        <v>4</v>
      </c>
      <c r="G54" s="13"/>
      <c r="H54" s="148">
        <f t="shared" si="1"/>
        <v>0</v>
      </c>
    </row>
    <row r="55" spans="1:8" ht="21" x14ac:dyDescent="0.2">
      <c r="A55" s="2" t="s">
        <v>372</v>
      </c>
      <c r="B55" s="9" t="s">
        <v>82</v>
      </c>
      <c r="C55" s="10" t="s">
        <v>210</v>
      </c>
      <c r="D55" s="10" t="s">
        <v>303</v>
      </c>
      <c r="E55" s="11" t="s">
        <v>132</v>
      </c>
      <c r="F55" s="12">
        <v>3</v>
      </c>
      <c r="G55" s="13"/>
      <c r="H55" s="148">
        <f t="shared" si="1"/>
        <v>0</v>
      </c>
    </row>
    <row r="56" spans="1:8" ht="21" x14ac:dyDescent="0.2">
      <c r="A56" s="8" t="s">
        <v>373</v>
      </c>
      <c r="B56" s="9" t="s">
        <v>144</v>
      </c>
      <c r="C56" s="10" t="s">
        <v>210</v>
      </c>
      <c r="D56" s="10" t="s">
        <v>304</v>
      </c>
      <c r="E56" s="11" t="s">
        <v>132</v>
      </c>
      <c r="F56" s="12">
        <v>11</v>
      </c>
      <c r="G56" s="13"/>
      <c r="H56" s="148">
        <f t="shared" si="1"/>
        <v>0</v>
      </c>
    </row>
    <row r="57" spans="1:8" ht="21" x14ac:dyDescent="0.2">
      <c r="A57" s="2" t="s">
        <v>374</v>
      </c>
      <c r="B57" s="9" t="s">
        <v>62</v>
      </c>
      <c r="C57" s="10" t="s">
        <v>210</v>
      </c>
      <c r="D57" s="10" t="s">
        <v>305</v>
      </c>
      <c r="E57" s="11" t="s">
        <v>132</v>
      </c>
      <c r="F57" s="12">
        <v>16</v>
      </c>
      <c r="G57" s="13"/>
      <c r="H57" s="148">
        <f t="shared" si="1"/>
        <v>0</v>
      </c>
    </row>
    <row r="58" spans="1:8" ht="21.75" thickBot="1" x14ac:dyDescent="0.25">
      <c r="A58" s="14" t="s">
        <v>347</v>
      </c>
      <c r="B58" s="15" t="s">
        <v>146</v>
      </c>
      <c r="C58" s="16" t="s">
        <v>210</v>
      </c>
      <c r="D58" s="16" t="s">
        <v>306</v>
      </c>
      <c r="E58" s="17" t="s">
        <v>132</v>
      </c>
      <c r="F58" s="18">
        <v>11</v>
      </c>
      <c r="G58" s="19"/>
      <c r="H58" s="148">
        <f t="shared" si="1"/>
        <v>0</v>
      </c>
    </row>
    <row r="59" spans="1:8" ht="13.5" thickBot="1" x14ac:dyDescent="0.25">
      <c r="A59" s="242" t="s">
        <v>516</v>
      </c>
      <c r="B59" s="243"/>
      <c r="C59" s="243"/>
      <c r="D59" s="243"/>
      <c r="E59" s="243"/>
      <c r="F59" s="243"/>
      <c r="G59" s="243"/>
      <c r="H59" s="150">
        <f>SUM(H16:H58)</f>
        <v>0</v>
      </c>
    </row>
    <row r="60" spans="1:8" ht="15.75" customHeight="1" thickBot="1" x14ac:dyDescent="0.25">
      <c r="A60" s="229" t="s">
        <v>515</v>
      </c>
      <c r="B60" s="230"/>
      <c r="C60" s="51" t="s">
        <v>512</v>
      </c>
      <c r="D60" s="49" t="s">
        <v>511</v>
      </c>
      <c r="E60" s="45"/>
      <c r="F60" s="50"/>
      <c r="G60" s="45"/>
      <c r="H60" s="90"/>
    </row>
    <row r="61" spans="1:8" ht="13.5" thickBot="1" x14ac:dyDescent="0.25">
      <c r="A61" s="40"/>
      <c r="B61" s="41" t="s">
        <v>69</v>
      </c>
      <c r="C61" s="37" t="s">
        <v>514</v>
      </c>
      <c r="D61" s="28" t="s">
        <v>110</v>
      </c>
      <c r="E61" s="33" t="s">
        <v>182</v>
      </c>
      <c r="F61" s="34" t="s">
        <v>182</v>
      </c>
      <c r="G61" s="29" t="s">
        <v>182</v>
      </c>
      <c r="H61" s="30" t="s">
        <v>182</v>
      </c>
    </row>
    <row r="62" spans="1:8" ht="42" x14ac:dyDescent="0.2">
      <c r="A62" s="2" t="s">
        <v>375</v>
      </c>
      <c r="B62" s="3" t="s">
        <v>31</v>
      </c>
      <c r="C62" s="4" t="s">
        <v>480</v>
      </c>
      <c r="D62" s="4" t="s">
        <v>483</v>
      </c>
      <c r="E62" s="5" t="s">
        <v>177</v>
      </c>
      <c r="F62" s="6">
        <v>3757.95</v>
      </c>
      <c r="G62" s="7"/>
      <c r="H62" s="148">
        <f>F62*G62</f>
        <v>0</v>
      </c>
    </row>
    <row r="63" spans="1:8" ht="31.5" x14ac:dyDescent="0.2">
      <c r="A63" s="8" t="s">
        <v>376</v>
      </c>
      <c r="B63" s="9" t="s">
        <v>96</v>
      </c>
      <c r="C63" s="10" t="s">
        <v>480</v>
      </c>
      <c r="D63" s="10" t="s">
        <v>484</v>
      </c>
      <c r="E63" s="11" t="s">
        <v>177</v>
      </c>
      <c r="F63" s="12">
        <v>417.55</v>
      </c>
      <c r="G63" s="13"/>
      <c r="H63" s="148">
        <f t="shared" ref="H63:H73" si="2">F63*G63</f>
        <v>0</v>
      </c>
    </row>
    <row r="64" spans="1:8" ht="21" x14ac:dyDescent="0.2">
      <c r="A64" s="2" t="s">
        <v>377</v>
      </c>
      <c r="B64" s="9" t="s">
        <v>18</v>
      </c>
      <c r="C64" s="10" t="s">
        <v>480</v>
      </c>
      <c r="D64" s="10" t="s">
        <v>485</v>
      </c>
      <c r="E64" s="11" t="s">
        <v>177</v>
      </c>
      <c r="F64" s="12">
        <v>4175.5</v>
      </c>
      <c r="G64" s="13"/>
      <c r="H64" s="148">
        <f t="shared" si="2"/>
        <v>0</v>
      </c>
    </row>
    <row r="65" spans="1:8" ht="31.5" x14ac:dyDescent="0.2">
      <c r="A65" s="8" t="s">
        <v>378</v>
      </c>
      <c r="B65" s="9" t="s">
        <v>131</v>
      </c>
      <c r="C65" s="10" t="s">
        <v>481</v>
      </c>
      <c r="D65" s="10" t="s">
        <v>486</v>
      </c>
      <c r="E65" s="11" t="s">
        <v>177</v>
      </c>
      <c r="F65" s="12">
        <v>46</v>
      </c>
      <c r="G65" s="13"/>
      <c r="H65" s="148">
        <f t="shared" si="2"/>
        <v>0</v>
      </c>
    </row>
    <row r="66" spans="1:8" ht="31.5" x14ac:dyDescent="0.2">
      <c r="A66" s="2" t="s">
        <v>379</v>
      </c>
      <c r="B66" s="9" t="s">
        <v>24</v>
      </c>
      <c r="C66" s="10" t="s">
        <v>481</v>
      </c>
      <c r="D66" s="10" t="s">
        <v>487</v>
      </c>
      <c r="E66" s="11" t="s">
        <v>177</v>
      </c>
      <c r="F66" s="12">
        <v>11</v>
      </c>
      <c r="G66" s="13"/>
      <c r="H66" s="148">
        <f t="shared" si="2"/>
        <v>0</v>
      </c>
    </row>
    <row r="67" spans="1:8" ht="31.5" x14ac:dyDescent="0.2">
      <c r="A67" s="8" t="s">
        <v>380</v>
      </c>
      <c r="B67" s="9" t="s">
        <v>102</v>
      </c>
      <c r="C67" s="10" t="s">
        <v>481</v>
      </c>
      <c r="D67" s="10" t="s">
        <v>488</v>
      </c>
      <c r="E67" s="11" t="s">
        <v>177</v>
      </c>
      <c r="F67" s="12">
        <v>194</v>
      </c>
      <c r="G67" s="13"/>
      <c r="H67" s="148">
        <f t="shared" si="2"/>
        <v>0</v>
      </c>
    </row>
    <row r="68" spans="1:8" ht="31.5" x14ac:dyDescent="0.2">
      <c r="A68" s="2" t="s">
        <v>381</v>
      </c>
      <c r="B68" s="9" t="s">
        <v>4</v>
      </c>
      <c r="C68" s="10" t="s">
        <v>481</v>
      </c>
      <c r="D68" s="10" t="s">
        <v>489</v>
      </c>
      <c r="E68" s="11" t="s">
        <v>177</v>
      </c>
      <c r="F68" s="12">
        <v>49</v>
      </c>
      <c r="G68" s="13"/>
      <c r="H68" s="148">
        <f t="shared" si="2"/>
        <v>0</v>
      </c>
    </row>
    <row r="69" spans="1:8" ht="21" x14ac:dyDescent="0.2">
      <c r="A69" s="8" t="s">
        <v>382</v>
      </c>
      <c r="B69" s="9" t="s">
        <v>105</v>
      </c>
      <c r="C69" s="10" t="s">
        <v>481</v>
      </c>
      <c r="D69" s="10" t="s">
        <v>490</v>
      </c>
      <c r="E69" s="11" t="s">
        <v>177</v>
      </c>
      <c r="F69" s="12">
        <v>567</v>
      </c>
      <c r="G69" s="13"/>
      <c r="H69" s="148">
        <f t="shared" si="2"/>
        <v>0</v>
      </c>
    </row>
    <row r="70" spans="1:8" ht="31.5" x14ac:dyDescent="0.2">
      <c r="A70" s="2" t="s">
        <v>383</v>
      </c>
      <c r="B70" s="9" t="s">
        <v>0</v>
      </c>
      <c r="C70" s="10" t="s">
        <v>482</v>
      </c>
      <c r="D70" s="10" t="s">
        <v>491</v>
      </c>
      <c r="E70" s="11" t="s">
        <v>177</v>
      </c>
      <c r="F70" s="12">
        <v>454</v>
      </c>
      <c r="G70" s="13"/>
      <c r="H70" s="148">
        <f t="shared" si="2"/>
        <v>0</v>
      </c>
    </row>
    <row r="71" spans="1:8" ht="31.5" x14ac:dyDescent="0.2">
      <c r="A71" s="8" t="s">
        <v>346</v>
      </c>
      <c r="B71" s="9" t="s">
        <v>54</v>
      </c>
      <c r="C71" s="10" t="s">
        <v>482</v>
      </c>
      <c r="D71" s="10" t="s">
        <v>492</v>
      </c>
      <c r="E71" s="11" t="s">
        <v>177</v>
      </c>
      <c r="F71" s="12">
        <v>113</v>
      </c>
      <c r="G71" s="13"/>
      <c r="H71" s="148">
        <f t="shared" si="2"/>
        <v>0</v>
      </c>
    </row>
    <row r="72" spans="1:8" ht="21" x14ac:dyDescent="0.2">
      <c r="A72" s="8" t="s">
        <v>384</v>
      </c>
      <c r="B72" s="9" t="s">
        <v>148</v>
      </c>
      <c r="C72" s="10" t="s">
        <v>308</v>
      </c>
      <c r="D72" s="10" t="s">
        <v>309</v>
      </c>
      <c r="E72" s="11" t="s">
        <v>75</v>
      </c>
      <c r="F72" s="12">
        <v>2892</v>
      </c>
      <c r="G72" s="13"/>
      <c r="H72" s="292">
        <f t="shared" si="2"/>
        <v>0</v>
      </c>
    </row>
    <row r="73" spans="1:8" ht="21.75" thickBot="1" x14ac:dyDescent="0.25">
      <c r="A73" s="8" t="s">
        <v>385</v>
      </c>
      <c r="B73" s="15" t="s">
        <v>83</v>
      </c>
      <c r="C73" s="16" t="s">
        <v>307</v>
      </c>
      <c r="D73" s="16" t="s">
        <v>310</v>
      </c>
      <c r="E73" s="17" t="s">
        <v>75</v>
      </c>
      <c r="F73" s="18">
        <v>1370</v>
      </c>
      <c r="G73" s="19"/>
      <c r="H73" s="148">
        <f t="shared" si="2"/>
        <v>0</v>
      </c>
    </row>
    <row r="74" spans="1:8" ht="13.5" thickBot="1" x14ac:dyDescent="0.25">
      <c r="A74" s="231" t="s">
        <v>521</v>
      </c>
      <c r="B74" s="232"/>
      <c r="C74" s="232"/>
      <c r="D74" s="232"/>
      <c r="E74" s="232"/>
      <c r="F74" s="232"/>
      <c r="G74" s="232"/>
      <c r="H74" s="151">
        <f>SUM(H62:H73)</f>
        <v>0</v>
      </c>
    </row>
    <row r="75" spans="1:8" ht="13.5" thickBot="1" x14ac:dyDescent="0.25">
      <c r="A75" s="227" t="s">
        <v>518</v>
      </c>
      <c r="B75" s="228"/>
      <c r="C75" s="67" t="s">
        <v>512</v>
      </c>
      <c r="D75" s="52" t="s">
        <v>517</v>
      </c>
      <c r="E75" s="71"/>
      <c r="F75" s="47"/>
      <c r="G75" s="71"/>
      <c r="H75" s="70"/>
    </row>
    <row r="76" spans="1:8" ht="13.5" thickBot="1" x14ac:dyDescent="0.25">
      <c r="A76" s="31"/>
      <c r="B76" s="32" t="s">
        <v>138</v>
      </c>
      <c r="C76" s="28" t="s">
        <v>56</v>
      </c>
      <c r="D76" s="28" t="s">
        <v>124</v>
      </c>
      <c r="E76" s="33" t="s">
        <v>182</v>
      </c>
      <c r="F76" s="34" t="s">
        <v>182</v>
      </c>
      <c r="G76" s="29" t="s">
        <v>182</v>
      </c>
      <c r="H76" s="30" t="s">
        <v>182</v>
      </c>
    </row>
    <row r="77" spans="1:8" ht="21" x14ac:dyDescent="0.2">
      <c r="A77" s="2" t="s">
        <v>386</v>
      </c>
      <c r="B77" s="3" t="s">
        <v>128</v>
      </c>
      <c r="C77" s="4" t="s">
        <v>211</v>
      </c>
      <c r="D77" s="4" t="s">
        <v>311</v>
      </c>
      <c r="E77" s="5" t="s">
        <v>75</v>
      </c>
      <c r="F77" s="6">
        <v>6950</v>
      </c>
      <c r="G77" s="7"/>
      <c r="H77" s="148">
        <f>F77*G77</f>
        <v>0</v>
      </c>
    </row>
    <row r="78" spans="1:8" ht="31.5" x14ac:dyDescent="0.2">
      <c r="A78" s="8" t="s">
        <v>389</v>
      </c>
      <c r="B78" s="9" t="s">
        <v>7</v>
      </c>
      <c r="C78" s="10" t="s">
        <v>212</v>
      </c>
      <c r="D78" s="10" t="s">
        <v>312</v>
      </c>
      <c r="E78" s="11" t="s">
        <v>75</v>
      </c>
      <c r="F78" s="12">
        <v>6950</v>
      </c>
      <c r="G78" s="13"/>
      <c r="H78" s="148">
        <f t="shared" ref="H78:H85" si="3">F78*G78</f>
        <v>0</v>
      </c>
    </row>
    <row r="79" spans="1:8" ht="21" x14ac:dyDescent="0.2">
      <c r="A79" s="2" t="s">
        <v>390</v>
      </c>
      <c r="B79" s="9" t="s">
        <v>109</v>
      </c>
      <c r="C79" s="10" t="s">
        <v>493</v>
      </c>
      <c r="D79" s="10" t="s">
        <v>494</v>
      </c>
      <c r="E79" s="11" t="s">
        <v>75</v>
      </c>
      <c r="F79" s="12">
        <v>6850</v>
      </c>
      <c r="G79" s="13"/>
      <c r="H79" s="148">
        <f t="shared" si="3"/>
        <v>0</v>
      </c>
    </row>
    <row r="80" spans="1:8" x14ac:dyDescent="0.2">
      <c r="A80" s="8" t="s">
        <v>391</v>
      </c>
      <c r="B80" s="9" t="s">
        <v>34</v>
      </c>
      <c r="C80" s="10" t="s">
        <v>213</v>
      </c>
      <c r="D80" s="10" t="s">
        <v>313</v>
      </c>
      <c r="E80" s="11" t="s">
        <v>75</v>
      </c>
      <c r="F80" s="12">
        <v>6850</v>
      </c>
      <c r="G80" s="13"/>
      <c r="H80" s="148">
        <f t="shared" si="3"/>
        <v>0</v>
      </c>
    </row>
    <row r="81" spans="1:8" ht="31.5" x14ac:dyDescent="0.2">
      <c r="A81" s="2" t="s">
        <v>392</v>
      </c>
      <c r="B81" s="9" t="s">
        <v>125</v>
      </c>
      <c r="C81" s="10" t="s">
        <v>214</v>
      </c>
      <c r="D81" s="10" t="s">
        <v>314</v>
      </c>
      <c r="E81" s="11" t="s">
        <v>75</v>
      </c>
      <c r="F81" s="12">
        <v>6150</v>
      </c>
      <c r="G81" s="13"/>
      <c r="H81" s="148">
        <f t="shared" si="3"/>
        <v>0</v>
      </c>
    </row>
    <row r="82" spans="1:8" x14ac:dyDescent="0.2">
      <c r="A82" s="8" t="s">
        <v>393</v>
      </c>
      <c r="B82" s="9" t="s">
        <v>13</v>
      </c>
      <c r="C82" s="10" t="s">
        <v>213</v>
      </c>
      <c r="D82" s="10" t="s">
        <v>313</v>
      </c>
      <c r="E82" s="11" t="s">
        <v>75</v>
      </c>
      <c r="F82" s="12">
        <v>6150</v>
      </c>
      <c r="G82" s="13"/>
      <c r="H82" s="148">
        <f t="shared" si="3"/>
        <v>0</v>
      </c>
    </row>
    <row r="83" spans="1:8" ht="31.5" x14ac:dyDescent="0.2">
      <c r="A83" s="2" t="s">
        <v>394</v>
      </c>
      <c r="B83" s="9" t="s">
        <v>91</v>
      </c>
      <c r="C83" s="10" t="s">
        <v>215</v>
      </c>
      <c r="D83" s="10" t="s">
        <v>315</v>
      </c>
      <c r="E83" s="11" t="s">
        <v>75</v>
      </c>
      <c r="F83" s="12">
        <v>5980</v>
      </c>
      <c r="G83" s="13"/>
      <c r="H83" s="148">
        <f t="shared" si="3"/>
        <v>0</v>
      </c>
    </row>
    <row r="84" spans="1:8" x14ac:dyDescent="0.2">
      <c r="A84" s="8" t="s">
        <v>395</v>
      </c>
      <c r="B84" s="9" t="s">
        <v>12</v>
      </c>
      <c r="C84" s="10" t="s">
        <v>213</v>
      </c>
      <c r="D84" s="10" t="s">
        <v>313</v>
      </c>
      <c r="E84" s="11" t="s">
        <v>75</v>
      </c>
      <c r="F84" s="12">
        <v>5980</v>
      </c>
      <c r="G84" s="13"/>
      <c r="H84" s="148">
        <f t="shared" si="3"/>
        <v>0</v>
      </c>
    </row>
    <row r="85" spans="1:8" ht="21.75" thickBot="1" x14ac:dyDescent="0.25">
      <c r="A85" s="2" t="s">
        <v>396</v>
      </c>
      <c r="B85" s="15" t="s">
        <v>92</v>
      </c>
      <c r="C85" s="16" t="s">
        <v>216</v>
      </c>
      <c r="D85" s="16" t="s">
        <v>316</v>
      </c>
      <c r="E85" s="17" t="s">
        <v>75</v>
      </c>
      <c r="F85" s="18">
        <v>5870</v>
      </c>
      <c r="G85" s="19"/>
      <c r="H85" s="148">
        <f t="shared" si="3"/>
        <v>0</v>
      </c>
    </row>
    <row r="86" spans="1:8" ht="13.5" thickBot="1" x14ac:dyDescent="0.25">
      <c r="A86" s="31"/>
      <c r="B86" s="32" t="s">
        <v>48</v>
      </c>
      <c r="C86" s="28" t="s">
        <v>56</v>
      </c>
      <c r="D86" s="28" t="s">
        <v>527</v>
      </c>
      <c r="E86" s="33" t="s">
        <v>182</v>
      </c>
      <c r="F86" s="34" t="s">
        <v>182</v>
      </c>
      <c r="G86" s="29" t="s">
        <v>182</v>
      </c>
      <c r="H86" s="152" t="s">
        <v>182</v>
      </c>
    </row>
    <row r="87" spans="1:8" ht="21" x14ac:dyDescent="0.2">
      <c r="A87" s="2" t="s">
        <v>397</v>
      </c>
      <c r="B87" s="3" t="s">
        <v>90</v>
      </c>
      <c r="C87" s="4" t="s">
        <v>217</v>
      </c>
      <c r="D87" s="4" t="s">
        <v>322</v>
      </c>
      <c r="E87" s="5" t="s">
        <v>75</v>
      </c>
      <c r="F87" s="6">
        <v>44</v>
      </c>
      <c r="G87" s="7"/>
      <c r="H87" s="148">
        <f>F87*G87</f>
        <v>0</v>
      </c>
    </row>
    <row r="88" spans="1:8" x14ac:dyDescent="0.2">
      <c r="A88" s="8" t="s">
        <v>401</v>
      </c>
      <c r="B88" s="9" t="s">
        <v>36</v>
      </c>
      <c r="C88" s="10" t="s">
        <v>213</v>
      </c>
      <c r="D88" s="10" t="s">
        <v>318</v>
      </c>
      <c r="E88" s="11" t="s">
        <v>75</v>
      </c>
      <c r="F88" s="12">
        <v>44</v>
      </c>
      <c r="G88" s="13"/>
      <c r="H88" s="148">
        <f t="shared" ref="H88:H93" si="4">F88*G88</f>
        <v>0</v>
      </c>
    </row>
    <row r="89" spans="1:8" ht="21" x14ac:dyDescent="0.2">
      <c r="A89" s="2" t="s">
        <v>402</v>
      </c>
      <c r="B89" s="9" t="s">
        <v>123</v>
      </c>
      <c r="C89" s="10" t="s">
        <v>215</v>
      </c>
      <c r="D89" s="10" t="s">
        <v>321</v>
      </c>
      <c r="E89" s="11" t="s">
        <v>52</v>
      </c>
      <c r="F89" s="12">
        <v>3</v>
      </c>
      <c r="G89" s="13"/>
      <c r="H89" s="148">
        <f t="shared" si="4"/>
        <v>0</v>
      </c>
    </row>
    <row r="90" spans="1:8" x14ac:dyDescent="0.2">
      <c r="A90" s="8" t="s">
        <v>403</v>
      </c>
      <c r="B90" s="9" t="s">
        <v>8</v>
      </c>
      <c r="C90" s="10" t="s">
        <v>213</v>
      </c>
      <c r="D90" s="10" t="s">
        <v>318</v>
      </c>
      <c r="E90" s="11" t="s">
        <v>75</v>
      </c>
      <c r="F90" s="12">
        <v>44</v>
      </c>
      <c r="G90" s="13"/>
      <c r="H90" s="148">
        <f t="shared" si="4"/>
        <v>0</v>
      </c>
    </row>
    <row r="91" spans="1:8" ht="21" x14ac:dyDescent="0.2">
      <c r="A91" s="2" t="s">
        <v>404</v>
      </c>
      <c r="B91" s="9" t="s">
        <v>107</v>
      </c>
      <c r="C91" s="10" t="s">
        <v>215</v>
      </c>
      <c r="D91" s="10" t="s">
        <v>320</v>
      </c>
      <c r="E91" s="11" t="s">
        <v>75</v>
      </c>
      <c r="F91" s="12">
        <v>44</v>
      </c>
      <c r="G91" s="13"/>
      <c r="H91" s="148">
        <f t="shared" si="4"/>
        <v>0</v>
      </c>
    </row>
    <row r="92" spans="1:8" x14ac:dyDescent="0.2">
      <c r="A92" s="8" t="s">
        <v>405</v>
      </c>
      <c r="B92" s="9" t="s">
        <v>20</v>
      </c>
      <c r="C92" s="10" t="s">
        <v>213</v>
      </c>
      <c r="D92" s="10" t="s">
        <v>318</v>
      </c>
      <c r="E92" s="11" t="s">
        <v>75</v>
      </c>
      <c r="F92" s="12">
        <v>44</v>
      </c>
      <c r="G92" s="13"/>
      <c r="H92" s="148">
        <f t="shared" si="4"/>
        <v>0</v>
      </c>
    </row>
    <row r="93" spans="1:8" ht="21.75" thickBot="1" x14ac:dyDescent="0.25">
      <c r="A93" s="2" t="s">
        <v>406</v>
      </c>
      <c r="B93" s="15" t="s">
        <v>127</v>
      </c>
      <c r="C93" s="16" t="s">
        <v>216</v>
      </c>
      <c r="D93" s="16" t="s">
        <v>319</v>
      </c>
      <c r="E93" s="17" t="s">
        <v>75</v>
      </c>
      <c r="F93" s="18">
        <v>44</v>
      </c>
      <c r="G93" s="19"/>
      <c r="H93" s="148">
        <f t="shared" si="4"/>
        <v>0</v>
      </c>
    </row>
    <row r="94" spans="1:8" ht="13.5" thickBot="1" x14ac:dyDescent="0.25">
      <c r="A94" s="31"/>
      <c r="B94" s="32" t="s">
        <v>166</v>
      </c>
      <c r="C94" s="28" t="s">
        <v>56</v>
      </c>
      <c r="D94" s="28" t="s">
        <v>528</v>
      </c>
      <c r="E94" s="33" t="s">
        <v>182</v>
      </c>
      <c r="F94" s="34" t="s">
        <v>182</v>
      </c>
      <c r="G94" s="29" t="s">
        <v>182</v>
      </c>
      <c r="H94" s="152" t="s">
        <v>182</v>
      </c>
    </row>
    <row r="95" spans="1:8" ht="21" x14ac:dyDescent="0.2">
      <c r="A95" s="2" t="s">
        <v>400</v>
      </c>
      <c r="B95" s="3" t="s">
        <v>157</v>
      </c>
      <c r="C95" s="4" t="s">
        <v>211</v>
      </c>
      <c r="D95" s="4" t="s">
        <v>311</v>
      </c>
      <c r="E95" s="5" t="s">
        <v>75</v>
      </c>
      <c r="F95" s="6">
        <v>1970</v>
      </c>
      <c r="G95" s="7"/>
      <c r="H95" s="148">
        <f>F95*G95</f>
        <v>0</v>
      </c>
    </row>
    <row r="96" spans="1:8" x14ac:dyDescent="0.2">
      <c r="A96" s="8" t="s">
        <v>407</v>
      </c>
      <c r="B96" s="9" t="s">
        <v>67</v>
      </c>
      <c r="C96" s="10" t="s">
        <v>493</v>
      </c>
      <c r="D96" s="10" t="s">
        <v>496</v>
      </c>
      <c r="E96" s="11" t="s">
        <v>75</v>
      </c>
      <c r="F96" s="12">
        <v>1970</v>
      </c>
      <c r="G96" s="13"/>
      <c r="H96" s="148">
        <f t="shared" ref="H96:H99" si="5">F96*G96</f>
        <v>0</v>
      </c>
    </row>
    <row r="97" spans="1:8" x14ac:dyDescent="0.2">
      <c r="A97" s="2" t="s">
        <v>408</v>
      </c>
      <c r="B97" s="9" t="s">
        <v>172</v>
      </c>
      <c r="C97" s="10" t="s">
        <v>218</v>
      </c>
      <c r="D97" s="10" t="s">
        <v>317</v>
      </c>
      <c r="E97" s="11" t="s">
        <v>75</v>
      </c>
      <c r="F97" s="12">
        <v>1970</v>
      </c>
      <c r="G97" s="13"/>
      <c r="H97" s="148">
        <f t="shared" si="5"/>
        <v>0</v>
      </c>
    </row>
    <row r="98" spans="1:8" ht="21" x14ac:dyDescent="0.2">
      <c r="A98" s="8" t="s">
        <v>409</v>
      </c>
      <c r="B98" s="9" t="s">
        <v>51</v>
      </c>
      <c r="C98" s="10" t="s">
        <v>493</v>
      </c>
      <c r="D98" s="10" t="s">
        <v>501</v>
      </c>
      <c r="E98" s="11" t="s">
        <v>75</v>
      </c>
      <c r="F98" s="12">
        <v>1970</v>
      </c>
      <c r="G98" s="13"/>
      <c r="H98" s="148">
        <f t="shared" si="5"/>
        <v>0</v>
      </c>
    </row>
    <row r="99" spans="1:8" ht="21.75" thickBot="1" x14ac:dyDescent="0.25">
      <c r="A99" s="2" t="s">
        <v>410</v>
      </c>
      <c r="B99" s="15" t="s">
        <v>134</v>
      </c>
      <c r="C99" s="16" t="s">
        <v>495</v>
      </c>
      <c r="D99" s="16" t="s">
        <v>502</v>
      </c>
      <c r="E99" s="17" t="s">
        <v>75</v>
      </c>
      <c r="F99" s="18">
        <v>1970</v>
      </c>
      <c r="G99" s="19"/>
      <c r="H99" s="148">
        <f t="shared" si="5"/>
        <v>0</v>
      </c>
    </row>
    <row r="100" spans="1:8" ht="13.5" thickBot="1" x14ac:dyDescent="0.25">
      <c r="A100" s="31"/>
      <c r="B100" s="32" t="s">
        <v>88</v>
      </c>
      <c r="C100" s="28" t="s">
        <v>56</v>
      </c>
      <c r="D100" s="28" t="s">
        <v>529</v>
      </c>
      <c r="E100" s="33" t="s">
        <v>182</v>
      </c>
      <c r="F100" s="34" t="s">
        <v>182</v>
      </c>
      <c r="G100" s="29" t="s">
        <v>182</v>
      </c>
      <c r="H100" s="152" t="s">
        <v>182</v>
      </c>
    </row>
    <row r="101" spans="1:8" ht="21" x14ac:dyDescent="0.2">
      <c r="A101" s="2" t="s">
        <v>411</v>
      </c>
      <c r="B101" s="3" t="s">
        <v>168</v>
      </c>
      <c r="C101" s="4" t="s">
        <v>211</v>
      </c>
      <c r="D101" s="4" t="s">
        <v>311</v>
      </c>
      <c r="E101" s="5" t="s">
        <v>75</v>
      </c>
      <c r="F101" s="6">
        <v>150</v>
      </c>
      <c r="G101" s="7"/>
      <c r="H101" s="148">
        <f>F101*G101</f>
        <v>0</v>
      </c>
    </row>
    <row r="102" spans="1:8" x14ac:dyDescent="0.2">
      <c r="A102" s="8" t="s">
        <v>388</v>
      </c>
      <c r="B102" s="9" t="s">
        <v>50</v>
      </c>
      <c r="C102" s="10" t="s">
        <v>493</v>
      </c>
      <c r="D102" s="10" t="s">
        <v>498</v>
      </c>
      <c r="E102" s="11" t="s">
        <v>75</v>
      </c>
      <c r="F102" s="12">
        <v>150</v>
      </c>
      <c r="G102" s="13"/>
      <c r="H102" s="148">
        <f t="shared" ref="H102:H105" si="6">F102*G102</f>
        <v>0</v>
      </c>
    </row>
    <row r="103" spans="1:8" ht="21" x14ac:dyDescent="0.2">
      <c r="A103" s="2" t="s">
        <v>418</v>
      </c>
      <c r="B103" s="9" t="s">
        <v>135</v>
      </c>
      <c r="C103" s="10" t="s">
        <v>493</v>
      </c>
      <c r="D103" s="10" t="s">
        <v>501</v>
      </c>
      <c r="E103" s="11" t="s">
        <v>75</v>
      </c>
      <c r="F103" s="12">
        <v>150</v>
      </c>
      <c r="G103" s="13"/>
      <c r="H103" s="148">
        <f t="shared" si="6"/>
        <v>0</v>
      </c>
    </row>
    <row r="104" spans="1:8" ht="21" x14ac:dyDescent="0.2">
      <c r="A104" s="8" t="s">
        <v>419</v>
      </c>
      <c r="B104" s="9" t="s">
        <v>65</v>
      </c>
      <c r="C104" s="10" t="s">
        <v>323</v>
      </c>
      <c r="D104" s="10" t="s">
        <v>324</v>
      </c>
      <c r="E104" s="11" t="s">
        <v>75</v>
      </c>
      <c r="F104" s="12">
        <v>146</v>
      </c>
      <c r="G104" s="13"/>
      <c r="H104" s="148">
        <f t="shared" si="6"/>
        <v>0</v>
      </c>
    </row>
    <row r="105" spans="1:8" ht="32.25" thickBot="1" x14ac:dyDescent="0.25">
      <c r="A105" s="2" t="s">
        <v>417</v>
      </c>
      <c r="B105" s="15" t="s">
        <v>173</v>
      </c>
      <c r="C105" s="16" t="s">
        <v>323</v>
      </c>
      <c r="D105" s="16" t="s">
        <v>325</v>
      </c>
      <c r="E105" s="17" t="s">
        <v>75</v>
      </c>
      <c r="F105" s="18">
        <v>4</v>
      </c>
      <c r="G105" s="19"/>
      <c r="H105" s="148">
        <f t="shared" si="6"/>
        <v>0</v>
      </c>
    </row>
    <row r="106" spans="1:8" ht="13.5" thickBot="1" x14ac:dyDescent="0.25">
      <c r="A106" s="31"/>
      <c r="B106" s="32" t="s">
        <v>167</v>
      </c>
      <c r="C106" s="28" t="s">
        <v>56</v>
      </c>
      <c r="D106" s="28" t="s">
        <v>530</v>
      </c>
      <c r="E106" s="33" t="s">
        <v>182</v>
      </c>
      <c r="F106" s="34" t="s">
        <v>182</v>
      </c>
      <c r="G106" s="29" t="s">
        <v>182</v>
      </c>
      <c r="H106" s="152" t="s">
        <v>182</v>
      </c>
    </row>
    <row r="107" spans="1:8" ht="21" x14ac:dyDescent="0.2">
      <c r="A107" s="2" t="s">
        <v>415</v>
      </c>
      <c r="B107" s="3" t="s">
        <v>151</v>
      </c>
      <c r="C107" s="4" t="s">
        <v>211</v>
      </c>
      <c r="D107" s="4" t="s">
        <v>311</v>
      </c>
      <c r="E107" s="5" t="s">
        <v>75</v>
      </c>
      <c r="F107" s="6">
        <v>130</v>
      </c>
      <c r="G107" s="7"/>
      <c r="H107" s="148">
        <f>F107*G107</f>
        <v>0</v>
      </c>
    </row>
    <row r="108" spans="1:8" x14ac:dyDescent="0.2">
      <c r="A108" s="8" t="s">
        <v>412</v>
      </c>
      <c r="B108" s="9" t="s">
        <v>72</v>
      </c>
      <c r="C108" s="10" t="s">
        <v>493</v>
      </c>
      <c r="D108" s="10" t="s">
        <v>498</v>
      </c>
      <c r="E108" s="11" t="s">
        <v>75</v>
      </c>
      <c r="F108" s="12">
        <v>130</v>
      </c>
      <c r="G108" s="13"/>
      <c r="H108" s="148">
        <f t="shared" ref="H108:H113" si="7">F108*G108</f>
        <v>0</v>
      </c>
    </row>
    <row r="109" spans="1:8" x14ac:dyDescent="0.2">
      <c r="A109" s="2" t="s">
        <v>413</v>
      </c>
      <c r="B109" s="9" t="s">
        <v>179</v>
      </c>
      <c r="C109" s="10" t="s">
        <v>493</v>
      </c>
      <c r="D109" s="10" t="s">
        <v>500</v>
      </c>
      <c r="E109" s="11" t="s">
        <v>75</v>
      </c>
      <c r="F109" s="12">
        <v>130</v>
      </c>
      <c r="G109" s="13"/>
      <c r="H109" s="148">
        <f t="shared" si="7"/>
        <v>0</v>
      </c>
    </row>
    <row r="110" spans="1:8" x14ac:dyDescent="0.2">
      <c r="A110" s="8" t="s">
        <v>414</v>
      </c>
      <c r="B110" s="9" t="s">
        <v>59</v>
      </c>
      <c r="C110" s="10" t="s">
        <v>213</v>
      </c>
      <c r="D110" s="10" t="s">
        <v>313</v>
      </c>
      <c r="E110" s="11" t="s">
        <v>75</v>
      </c>
      <c r="F110" s="12">
        <v>130</v>
      </c>
      <c r="G110" s="13"/>
      <c r="H110" s="148">
        <f t="shared" si="7"/>
        <v>0</v>
      </c>
    </row>
    <row r="111" spans="1:8" ht="31.5" x14ac:dyDescent="0.2">
      <c r="A111" s="2" t="s">
        <v>420</v>
      </c>
      <c r="B111" s="9" t="s">
        <v>141</v>
      </c>
      <c r="C111" s="10" t="s">
        <v>215</v>
      </c>
      <c r="D111" s="10" t="s">
        <v>326</v>
      </c>
      <c r="E111" s="11" t="s">
        <v>75</v>
      </c>
      <c r="F111" s="12">
        <v>130</v>
      </c>
      <c r="G111" s="13"/>
      <c r="H111" s="148">
        <f t="shared" si="7"/>
        <v>0</v>
      </c>
    </row>
    <row r="112" spans="1:8" x14ac:dyDescent="0.2">
      <c r="A112" s="8" t="s">
        <v>421</v>
      </c>
      <c r="B112" s="9" t="s">
        <v>80</v>
      </c>
      <c r="C112" s="10" t="s">
        <v>213</v>
      </c>
      <c r="D112" s="10" t="s">
        <v>313</v>
      </c>
      <c r="E112" s="11" t="s">
        <v>75</v>
      </c>
      <c r="F112" s="12">
        <v>130</v>
      </c>
      <c r="G112" s="13"/>
      <c r="H112" s="148">
        <f t="shared" si="7"/>
        <v>0</v>
      </c>
    </row>
    <row r="113" spans="1:8" ht="21.75" thickBot="1" x14ac:dyDescent="0.25">
      <c r="A113" s="2" t="s">
        <v>422</v>
      </c>
      <c r="B113" s="15" t="s">
        <v>162</v>
      </c>
      <c r="C113" s="16" t="s">
        <v>216</v>
      </c>
      <c r="D113" s="16" t="s">
        <v>327</v>
      </c>
      <c r="E113" s="17" t="s">
        <v>75</v>
      </c>
      <c r="F113" s="18">
        <v>130</v>
      </c>
      <c r="G113" s="19"/>
      <c r="H113" s="148">
        <f t="shared" si="7"/>
        <v>0</v>
      </c>
    </row>
    <row r="114" spans="1:8" ht="13.5" thickBot="1" x14ac:dyDescent="0.25">
      <c r="A114" s="31"/>
      <c r="B114" s="32" t="s">
        <v>86</v>
      </c>
      <c r="C114" s="28" t="s">
        <v>56</v>
      </c>
      <c r="D114" s="28" t="s">
        <v>531</v>
      </c>
      <c r="E114" s="33" t="s">
        <v>182</v>
      </c>
      <c r="F114" s="34" t="s">
        <v>182</v>
      </c>
      <c r="G114" s="29" t="s">
        <v>182</v>
      </c>
      <c r="H114" s="152" t="s">
        <v>182</v>
      </c>
    </row>
    <row r="115" spans="1:8" ht="21" x14ac:dyDescent="0.2">
      <c r="A115" s="2" t="s">
        <v>387</v>
      </c>
      <c r="B115" s="3" t="s">
        <v>161</v>
      </c>
      <c r="C115" s="4" t="s">
        <v>211</v>
      </c>
      <c r="D115" s="4" t="s">
        <v>311</v>
      </c>
      <c r="E115" s="5" t="s">
        <v>75</v>
      </c>
      <c r="F115" s="6">
        <v>30</v>
      </c>
      <c r="G115" s="7"/>
      <c r="H115" s="148">
        <f>F115*G115</f>
        <v>0</v>
      </c>
    </row>
    <row r="116" spans="1:8" x14ac:dyDescent="0.2">
      <c r="A116" s="8" t="s">
        <v>416</v>
      </c>
      <c r="B116" s="9" t="s">
        <v>64</v>
      </c>
      <c r="C116" s="10" t="s">
        <v>497</v>
      </c>
      <c r="D116" s="10" t="s">
        <v>498</v>
      </c>
      <c r="E116" s="11" t="s">
        <v>75</v>
      </c>
      <c r="F116" s="12">
        <v>30</v>
      </c>
      <c r="G116" s="13"/>
      <c r="H116" s="148">
        <f t="shared" ref="H116:H118" si="8">F116*G116</f>
        <v>0</v>
      </c>
    </row>
    <row r="117" spans="1:8" ht="21" x14ac:dyDescent="0.2">
      <c r="A117" s="2" t="s">
        <v>426</v>
      </c>
      <c r="B117" s="9" t="s">
        <v>139</v>
      </c>
      <c r="C117" s="10" t="s">
        <v>499</v>
      </c>
      <c r="D117" s="10" t="s">
        <v>500</v>
      </c>
      <c r="E117" s="11" t="s">
        <v>75</v>
      </c>
      <c r="F117" s="12">
        <v>30</v>
      </c>
      <c r="G117" s="13"/>
      <c r="H117" s="148">
        <f t="shared" si="8"/>
        <v>0</v>
      </c>
    </row>
    <row r="118" spans="1:8" ht="21.75" thickBot="1" x14ac:dyDescent="0.25">
      <c r="A118" s="8" t="s">
        <v>423</v>
      </c>
      <c r="B118" s="15" t="s">
        <v>76</v>
      </c>
      <c r="C118" s="16" t="s">
        <v>328</v>
      </c>
      <c r="D118" s="16" t="s">
        <v>329</v>
      </c>
      <c r="E118" s="17" t="s">
        <v>75</v>
      </c>
      <c r="F118" s="18">
        <v>30</v>
      </c>
      <c r="G118" s="19"/>
      <c r="H118" s="148">
        <f t="shared" si="8"/>
        <v>0</v>
      </c>
    </row>
    <row r="119" spans="1:8" ht="13.5" thickBot="1" x14ac:dyDescent="0.25">
      <c r="A119" s="31"/>
      <c r="B119" s="32" t="s">
        <v>17</v>
      </c>
      <c r="C119" s="28" t="s">
        <v>56</v>
      </c>
      <c r="D119" s="28" t="s">
        <v>532</v>
      </c>
      <c r="E119" s="33" t="s">
        <v>182</v>
      </c>
      <c r="F119" s="34" t="s">
        <v>182</v>
      </c>
      <c r="G119" s="29" t="s">
        <v>182</v>
      </c>
      <c r="H119" s="152" t="s">
        <v>182</v>
      </c>
    </row>
    <row r="120" spans="1:8" ht="21" x14ac:dyDescent="0.2">
      <c r="A120" s="2" t="s">
        <v>424</v>
      </c>
      <c r="B120" s="3" t="s">
        <v>113</v>
      </c>
      <c r="C120" s="4" t="s">
        <v>330</v>
      </c>
      <c r="D120" s="4" t="s">
        <v>311</v>
      </c>
      <c r="E120" s="5" t="s">
        <v>75</v>
      </c>
      <c r="F120" s="6">
        <v>140</v>
      </c>
      <c r="G120" s="7"/>
      <c r="H120" s="148">
        <f>F120*G120</f>
        <v>0</v>
      </c>
    </row>
    <row r="121" spans="1:8" x14ac:dyDescent="0.2">
      <c r="A121" s="8" t="s">
        <v>398</v>
      </c>
      <c r="B121" s="9" t="s">
        <v>15</v>
      </c>
      <c r="C121" s="10" t="s">
        <v>497</v>
      </c>
      <c r="D121" s="10" t="s">
        <v>498</v>
      </c>
      <c r="E121" s="11" t="s">
        <v>75</v>
      </c>
      <c r="F121" s="12">
        <v>140</v>
      </c>
      <c r="G121" s="13"/>
      <c r="H121" s="148">
        <f t="shared" ref="H121:H126" si="9">F121*G121</f>
        <v>0</v>
      </c>
    </row>
    <row r="122" spans="1:8" ht="21" x14ac:dyDescent="0.2">
      <c r="A122" s="2" t="s">
        <v>399</v>
      </c>
      <c r="B122" s="9" t="s">
        <v>99</v>
      </c>
      <c r="C122" s="10" t="s">
        <v>497</v>
      </c>
      <c r="D122" s="10" t="s">
        <v>494</v>
      </c>
      <c r="E122" s="11" t="s">
        <v>75</v>
      </c>
      <c r="F122" s="12">
        <v>140</v>
      </c>
      <c r="G122" s="13"/>
      <c r="H122" s="148">
        <f t="shared" si="9"/>
        <v>0</v>
      </c>
    </row>
    <row r="123" spans="1:8" x14ac:dyDescent="0.2">
      <c r="A123" s="8" t="s">
        <v>427</v>
      </c>
      <c r="B123" s="9" t="s">
        <v>27</v>
      </c>
      <c r="C123" s="10" t="s">
        <v>323</v>
      </c>
      <c r="D123" s="10" t="s">
        <v>313</v>
      </c>
      <c r="E123" s="11" t="s">
        <v>75</v>
      </c>
      <c r="F123" s="12">
        <v>140</v>
      </c>
      <c r="G123" s="13"/>
      <c r="H123" s="148">
        <f t="shared" si="9"/>
        <v>0</v>
      </c>
    </row>
    <row r="124" spans="1:8" ht="31.5" x14ac:dyDescent="0.2">
      <c r="A124" s="2" t="s">
        <v>428</v>
      </c>
      <c r="B124" s="9" t="s">
        <v>129</v>
      </c>
      <c r="C124" s="10" t="s">
        <v>216</v>
      </c>
      <c r="D124" s="10" t="s">
        <v>315</v>
      </c>
      <c r="E124" s="11" t="s">
        <v>75</v>
      </c>
      <c r="F124" s="12">
        <v>140</v>
      </c>
      <c r="G124" s="13"/>
      <c r="H124" s="148">
        <f t="shared" si="9"/>
        <v>0</v>
      </c>
    </row>
    <row r="125" spans="1:8" x14ac:dyDescent="0.2">
      <c r="A125" s="8" t="s">
        <v>429</v>
      </c>
      <c r="B125" s="9" t="s">
        <v>1</v>
      </c>
      <c r="C125" s="10" t="s">
        <v>323</v>
      </c>
      <c r="D125" s="10" t="s">
        <v>313</v>
      </c>
      <c r="E125" s="11" t="s">
        <v>75</v>
      </c>
      <c r="F125" s="12">
        <v>140</v>
      </c>
      <c r="G125" s="13"/>
      <c r="H125" s="148">
        <f t="shared" si="9"/>
        <v>0</v>
      </c>
    </row>
    <row r="126" spans="1:8" ht="21.75" thickBot="1" x14ac:dyDescent="0.25">
      <c r="A126" s="48" t="s">
        <v>430</v>
      </c>
      <c r="B126" s="15" t="s">
        <v>103</v>
      </c>
      <c r="C126" s="16" t="s">
        <v>214</v>
      </c>
      <c r="D126" s="16" t="s">
        <v>316</v>
      </c>
      <c r="E126" s="17" t="s">
        <v>75</v>
      </c>
      <c r="F126" s="18">
        <v>140</v>
      </c>
      <c r="G126" s="19"/>
      <c r="H126" s="148">
        <f t="shared" si="9"/>
        <v>0</v>
      </c>
    </row>
    <row r="127" spans="1:8" ht="13.5" thickBot="1" x14ac:dyDescent="0.25">
      <c r="A127" s="231" t="s">
        <v>519</v>
      </c>
      <c r="B127" s="232"/>
      <c r="C127" s="232"/>
      <c r="D127" s="232"/>
      <c r="E127" s="232"/>
      <c r="F127" s="232"/>
      <c r="G127" s="233"/>
      <c r="H127" s="151">
        <f>SUM(H77:H126)</f>
        <v>0</v>
      </c>
    </row>
    <row r="128" spans="1:8" ht="13.5" thickBot="1" x14ac:dyDescent="0.25">
      <c r="A128" s="227" t="s">
        <v>520</v>
      </c>
      <c r="B128" s="228"/>
      <c r="C128" s="58" t="s">
        <v>512</v>
      </c>
      <c r="D128" s="58" t="s">
        <v>26</v>
      </c>
      <c r="E128" s="55"/>
      <c r="F128" s="56"/>
      <c r="G128" s="57"/>
      <c r="H128" s="53"/>
    </row>
    <row r="129" spans="1:8" ht="13.5" thickBot="1" x14ac:dyDescent="0.25">
      <c r="A129" s="31"/>
      <c r="B129" s="32" t="s">
        <v>95</v>
      </c>
      <c r="C129" s="28" t="s">
        <v>56</v>
      </c>
      <c r="D129" s="28" t="s">
        <v>533</v>
      </c>
      <c r="E129" s="33" t="s">
        <v>182</v>
      </c>
      <c r="F129" s="34" t="s">
        <v>182</v>
      </c>
      <c r="G129" s="29" t="s">
        <v>182</v>
      </c>
      <c r="H129" s="30" t="s">
        <v>182</v>
      </c>
    </row>
    <row r="130" spans="1:8" ht="21" x14ac:dyDescent="0.2">
      <c r="A130" s="2" t="s">
        <v>431</v>
      </c>
      <c r="B130" s="3" t="s">
        <v>104</v>
      </c>
      <c r="C130" s="4" t="s">
        <v>328</v>
      </c>
      <c r="D130" s="4" t="s">
        <v>343</v>
      </c>
      <c r="E130" s="5" t="s">
        <v>106</v>
      </c>
      <c r="F130" s="6">
        <v>65</v>
      </c>
      <c r="G130" s="7"/>
      <c r="H130" s="148">
        <f>F130*G130</f>
        <v>0</v>
      </c>
    </row>
    <row r="131" spans="1:8" ht="21" x14ac:dyDescent="0.2">
      <c r="A131" s="8" t="s">
        <v>432</v>
      </c>
      <c r="B131" s="9" t="s">
        <v>25</v>
      </c>
      <c r="C131" s="10" t="s">
        <v>328</v>
      </c>
      <c r="D131" s="10" t="s">
        <v>342</v>
      </c>
      <c r="E131" s="11" t="s">
        <v>106</v>
      </c>
      <c r="F131" s="12">
        <v>105</v>
      </c>
      <c r="G131" s="13"/>
      <c r="H131" s="148">
        <f t="shared" ref="H131:H139" si="10">F131*G131</f>
        <v>0</v>
      </c>
    </row>
    <row r="132" spans="1:8" ht="21" x14ac:dyDescent="0.2">
      <c r="A132" s="2" t="s">
        <v>425</v>
      </c>
      <c r="B132" s="9" t="s">
        <v>130</v>
      </c>
      <c r="C132" s="10" t="s">
        <v>331</v>
      </c>
      <c r="D132" s="10" t="s">
        <v>341</v>
      </c>
      <c r="E132" s="11" t="s">
        <v>106</v>
      </c>
      <c r="F132" s="12">
        <v>30</v>
      </c>
      <c r="G132" s="13"/>
      <c r="H132" s="148">
        <f t="shared" si="10"/>
        <v>0</v>
      </c>
    </row>
    <row r="133" spans="1:8" x14ac:dyDescent="0.2">
      <c r="A133" s="8" t="s">
        <v>345</v>
      </c>
      <c r="B133" s="9" t="s">
        <v>14</v>
      </c>
      <c r="C133" s="10" t="s">
        <v>331</v>
      </c>
      <c r="D133" s="10" t="s">
        <v>340</v>
      </c>
      <c r="E133" s="11" t="s">
        <v>177</v>
      </c>
      <c r="F133" s="12">
        <v>1.05</v>
      </c>
      <c r="G133" s="13"/>
      <c r="H133" s="148">
        <f t="shared" si="10"/>
        <v>0</v>
      </c>
    </row>
    <row r="134" spans="1:8" ht="21" x14ac:dyDescent="0.2">
      <c r="A134" s="2" t="s">
        <v>433</v>
      </c>
      <c r="B134" s="9" t="s">
        <v>100</v>
      </c>
      <c r="C134" s="10" t="s">
        <v>332</v>
      </c>
      <c r="D134" s="10" t="s">
        <v>339</v>
      </c>
      <c r="E134" s="11" t="s">
        <v>106</v>
      </c>
      <c r="F134" s="12">
        <v>70</v>
      </c>
      <c r="G134" s="13"/>
      <c r="H134" s="148">
        <f t="shared" si="10"/>
        <v>0</v>
      </c>
    </row>
    <row r="135" spans="1:8" x14ac:dyDescent="0.2">
      <c r="A135" s="8" t="s">
        <v>434</v>
      </c>
      <c r="B135" s="9" t="s">
        <v>32</v>
      </c>
      <c r="C135" s="10" t="s">
        <v>332</v>
      </c>
      <c r="D135" s="10" t="s">
        <v>338</v>
      </c>
      <c r="E135" s="11" t="s">
        <v>177</v>
      </c>
      <c r="F135" s="12">
        <v>3.22</v>
      </c>
      <c r="G135" s="13"/>
      <c r="H135" s="148">
        <f t="shared" si="10"/>
        <v>0</v>
      </c>
    </row>
    <row r="136" spans="1:8" ht="31.5" x14ac:dyDescent="0.2">
      <c r="A136" s="2" t="s">
        <v>435</v>
      </c>
      <c r="B136" s="9" t="s">
        <v>115</v>
      </c>
      <c r="C136" s="10" t="s">
        <v>333</v>
      </c>
      <c r="D136" s="10" t="s">
        <v>337</v>
      </c>
      <c r="E136" s="11" t="s">
        <v>106</v>
      </c>
      <c r="F136" s="12">
        <v>60</v>
      </c>
      <c r="G136" s="13"/>
      <c r="H136" s="148">
        <f t="shared" si="10"/>
        <v>0</v>
      </c>
    </row>
    <row r="137" spans="1:8" ht="21" x14ac:dyDescent="0.2">
      <c r="A137" s="8" t="s">
        <v>436</v>
      </c>
      <c r="B137" s="9" t="s">
        <v>30</v>
      </c>
      <c r="C137" s="10" t="s">
        <v>493</v>
      </c>
      <c r="D137" s="10" t="s">
        <v>505</v>
      </c>
      <c r="E137" s="11" t="s">
        <v>75</v>
      </c>
      <c r="F137" s="12">
        <v>36</v>
      </c>
      <c r="G137" s="13"/>
      <c r="H137" s="148">
        <f t="shared" si="10"/>
        <v>0</v>
      </c>
    </row>
    <row r="138" spans="1:8" x14ac:dyDescent="0.2">
      <c r="A138" s="2" t="s">
        <v>437</v>
      </c>
      <c r="B138" s="9" t="s">
        <v>117</v>
      </c>
      <c r="C138" s="10" t="s">
        <v>333</v>
      </c>
      <c r="D138" s="10" t="s">
        <v>336</v>
      </c>
      <c r="E138" s="11" t="s">
        <v>177</v>
      </c>
      <c r="F138" s="12">
        <v>11</v>
      </c>
      <c r="G138" s="13"/>
      <c r="H138" s="148">
        <f t="shared" si="10"/>
        <v>0</v>
      </c>
    </row>
    <row r="139" spans="1:8" ht="21.75" thickBot="1" x14ac:dyDescent="0.25">
      <c r="A139" s="14" t="s">
        <v>438</v>
      </c>
      <c r="B139" s="15" t="s">
        <v>160</v>
      </c>
      <c r="C139" s="16" t="s">
        <v>334</v>
      </c>
      <c r="D139" s="16" t="s">
        <v>335</v>
      </c>
      <c r="E139" s="17" t="s">
        <v>106</v>
      </c>
      <c r="F139" s="18">
        <v>54</v>
      </c>
      <c r="G139" s="19"/>
      <c r="H139" s="148">
        <f t="shared" si="10"/>
        <v>0</v>
      </c>
    </row>
    <row r="140" spans="1:8" ht="13.5" thickBot="1" x14ac:dyDescent="0.25">
      <c r="A140" s="231" t="s">
        <v>522</v>
      </c>
      <c r="B140" s="232"/>
      <c r="C140" s="232"/>
      <c r="D140" s="232"/>
      <c r="E140" s="232"/>
      <c r="F140" s="232"/>
      <c r="G140" s="233"/>
      <c r="H140" s="151">
        <f>SUM(H130:H139)</f>
        <v>0</v>
      </c>
    </row>
    <row r="141" spans="1:8" ht="26.25" thickBot="1" x14ac:dyDescent="0.25">
      <c r="A141" s="227" t="s">
        <v>523</v>
      </c>
      <c r="B141" s="228"/>
      <c r="C141" s="58" t="s">
        <v>512</v>
      </c>
      <c r="D141" s="58" t="s">
        <v>620</v>
      </c>
      <c r="E141" s="61"/>
      <c r="F141" s="62"/>
      <c r="G141" s="63"/>
      <c r="H141" s="64"/>
    </row>
    <row r="142" spans="1:8" ht="26.25" thickBot="1" x14ac:dyDescent="0.25">
      <c r="A142" s="65"/>
      <c r="B142" s="32" t="s">
        <v>29</v>
      </c>
      <c r="C142" s="28" t="s">
        <v>56</v>
      </c>
      <c r="D142" s="28" t="s">
        <v>534</v>
      </c>
      <c r="E142" s="33" t="s">
        <v>182</v>
      </c>
      <c r="F142" s="34" t="s">
        <v>182</v>
      </c>
      <c r="G142" s="29" t="s">
        <v>182</v>
      </c>
      <c r="H142" s="30" t="s">
        <v>182</v>
      </c>
    </row>
    <row r="143" spans="1:8" ht="21" x14ac:dyDescent="0.2">
      <c r="A143" s="2" t="s">
        <v>439</v>
      </c>
      <c r="B143" s="3" t="s">
        <v>611</v>
      </c>
      <c r="C143" s="4" t="s">
        <v>261</v>
      </c>
      <c r="D143" s="4" t="s">
        <v>262</v>
      </c>
      <c r="E143" s="5" t="s">
        <v>177</v>
      </c>
      <c r="F143" s="6">
        <v>17.600000000000001</v>
      </c>
      <c r="G143" s="7"/>
      <c r="H143" s="148">
        <f>F143*G143</f>
        <v>0</v>
      </c>
    </row>
    <row r="144" spans="1:8" x14ac:dyDescent="0.2">
      <c r="A144" s="8" t="s">
        <v>440</v>
      </c>
      <c r="B144" s="9" t="s">
        <v>612</v>
      </c>
      <c r="C144" s="10" t="s">
        <v>261</v>
      </c>
      <c r="D144" s="10" t="s">
        <v>263</v>
      </c>
      <c r="E144" s="11" t="s">
        <v>75</v>
      </c>
      <c r="F144" s="12">
        <v>29.4</v>
      </c>
      <c r="G144" s="13"/>
      <c r="H144" s="148">
        <f t="shared" ref="H144:H152" si="11">F144*G144</f>
        <v>0</v>
      </c>
    </row>
    <row r="145" spans="1:8" x14ac:dyDescent="0.2">
      <c r="A145" s="2" t="s">
        <v>442</v>
      </c>
      <c r="B145" s="9" t="s">
        <v>613</v>
      </c>
      <c r="C145" s="10" t="s">
        <v>261</v>
      </c>
      <c r="D145" s="10" t="s">
        <v>264</v>
      </c>
      <c r="E145" s="11" t="s">
        <v>106</v>
      </c>
      <c r="F145" s="12">
        <v>49</v>
      </c>
      <c r="G145" s="13"/>
      <c r="H145" s="148">
        <f t="shared" si="11"/>
        <v>0</v>
      </c>
    </row>
    <row r="146" spans="1:8" ht="21" x14ac:dyDescent="0.2">
      <c r="A146" s="8" t="s">
        <v>349</v>
      </c>
      <c r="B146" s="9" t="s">
        <v>614</v>
      </c>
      <c r="C146" s="10" t="s">
        <v>261</v>
      </c>
      <c r="D146" s="10" t="s">
        <v>265</v>
      </c>
      <c r="E146" s="11" t="s">
        <v>177</v>
      </c>
      <c r="F146" s="12">
        <v>17.600000000000001</v>
      </c>
      <c r="G146" s="13"/>
      <c r="H146" s="148">
        <f t="shared" si="11"/>
        <v>0</v>
      </c>
    </row>
    <row r="147" spans="1:8" ht="31.5" x14ac:dyDescent="0.2">
      <c r="A147" s="2" t="s">
        <v>443</v>
      </c>
      <c r="B147" s="9" t="s">
        <v>615</v>
      </c>
      <c r="C147" s="10" t="s">
        <v>261</v>
      </c>
      <c r="D147" s="10" t="s">
        <v>266</v>
      </c>
      <c r="E147" s="11" t="s">
        <v>177</v>
      </c>
      <c r="F147" s="12">
        <v>17.600000000000001</v>
      </c>
      <c r="G147" s="13"/>
      <c r="H147" s="148">
        <f t="shared" si="11"/>
        <v>0</v>
      </c>
    </row>
    <row r="148" spans="1:8" ht="21.75" thickBot="1" x14ac:dyDescent="0.25">
      <c r="A148" s="14" t="s">
        <v>444</v>
      </c>
      <c r="B148" s="15" t="s">
        <v>616</v>
      </c>
      <c r="C148" s="16" t="s">
        <v>261</v>
      </c>
      <c r="D148" s="16" t="s">
        <v>267</v>
      </c>
      <c r="E148" s="17" t="s">
        <v>177</v>
      </c>
      <c r="F148" s="18">
        <v>9.6000000000000014</v>
      </c>
      <c r="G148" s="19"/>
      <c r="H148" s="168">
        <f t="shared" si="11"/>
        <v>0</v>
      </c>
    </row>
    <row r="149" spans="1:8" ht="26.25" thickBot="1" x14ac:dyDescent="0.25">
      <c r="A149" s="65"/>
      <c r="B149" s="191"/>
      <c r="C149" s="181" t="s">
        <v>56</v>
      </c>
      <c r="D149" s="181" t="s">
        <v>602</v>
      </c>
      <c r="E149" s="192"/>
      <c r="F149" s="193"/>
      <c r="G149" s="194"/>
      <c r="H149" s="152"/>
    </row>
    <row r="150" spans="1:8" ht="21" x14ac:dyDescent="0.2">
      <c r="A150" s="175" t="s">
        <v>445</v>
      </c>
      <c r="B150" s="176" t="s">
        <v>617</v>
      </c>
      <c r="C150" s="177" t="s">
        <v>206</v>
      </c>
      <c r="D150" s="177" t="s">
        <v>603</v>
      </c>
      <c r="E150" s="182" t="s">
        <v>132</v>
      </c>
      <c r="F150" s="178">
        <v>4</v>
      </c>
      <c r="G150" s="179"/>
      <c r="H150" s="180">
        <f t="shared" si="11"/>
        <v>0</v>
      </c>
    </row>
    <row r="151" spans="1:8" x14ac:dyDescent="0.2">
      <c r="A151" s="169" t="s">
        <v>446</v>
      </c>
      <c r="B151" s="172" t="s">
        <v>618</v>
      </c>
      <c r="C151" s="173" t="s">
        <v>206</v>
      </c>
      <c r="D151" s="173" t="s">
        <v>604</v>
      </c>
      <c r="E151" s="183" t="s">
        <v>106</v>
      </c>
      <c r="F151" s="174">
        <v>250</v>
      </c>
      <c r="G151" s="170"/>
      <c r="H151" s="171">
        <f t="shared" si="11"/>
        <v>0</v>
      </c>
    </row>
    <row r="152" spans="1:8" ht="21.75" thickBot="1" x14ac:dyDescent="0.25">
      <c r="A152" s="184" t="s">
        <v>447</v>
      </c>
      <c r="B152" s="185" t="s">
        <v>619</v>
      </c>
      <c r="C152" s="186" t="s">
        <v>206</v>
      </c>
      <c r="D152" s="186" t="s">
        <v>605</v>
      </c>
      <c r="E152" s="187" t="s">
        <v>106</v>
      </c>
      <c r="F152" s="188">
        <v>250</v>
      </c>
      <c r="G152" s="189"/>
      <c r="H152" s="190">
        <f t="shared" si="11"/>
        <v>0</v>
      </c>
    </row>
    <row r="153" spans="1:8" ht="13.5" thickBot="1" x14ac:dyDescent="0.25">
      <c r="A153" s="231" t="s">
        <v>621</v>
      </c>
      <c r="B153" s="232"/>
      <c r="C153" s="232"/>
      <c r="D153" s="232"/>
      <c r="E153" s="232"/>
      <c r="F153" s="232"/>
      <c r="G153" s="233"/>
      <c r="H153" s="151">
        <f>SUM(H143:H152)</f>
        <v>0</v>
      </c>
    </row>
    <row r="154" spans="1:8" ht="13.5" thickBot="1" x14ac:dyDescent="0.25">
      <c r="A154" s="227" t="s">
        <v>525</v>
      </c>
      <c r="B154" s="228"/>
      <c r="C154" s="54" t="s">
        <v>512</v>
      </c>
      <c r="D154" s="58" t="s">
        <v>524</v>
      </c>
      <c r="E154" s="55"/>
      <c r="F154" s="56"/>
      <c r="G154" s="57"/>
      <c r="H154" s="60"/>
    </row>
    <row r="155" spans="1:8" ht="13.5" thickBot="1" x14ac:dyDescent="0.25">
      <c r="A155" s="59"/>
      <c r="B155" s="32" t="s">
        <v>116</v>
      </c>
      <c r="C155" s="28" t="s">
        <v>56</v>
      </c>
      <c r="D155" s="28" t="s">
        <v>535</v>
      </c>
      <c r="E155" s="33" t="s">
        <v>182</v>
      </c>
      <c r="F155" s="34" t="s">
        <v>182</v>
      </c>
      <c r="G155" s="29" t="s">
        <v>182</v>
      </c>
      <c r="H155" s="30" t="s">
        <v>182</v>
      </c>
    </row>
    <row r="156" spans="1:8" ht="31.5" x14ac:dyDescent="0.2">
      <c r="A156" s="2" t="s">
        <v>448</v>
      </c>
      <c r="B156" s="3" t="s">
        <v>174</v>
      </c>
      <c r="C156" s="4" t="s">
        <v>252</v>
      </c>
      <c r="D156" s="4" t="s">
        <v>260</v>
      </c>
      <c r="E156" s="5" t="s">
        <v>132</v>
      </c>
      <c r="F156" s="6">
        <v>1</v>
      </c>
      <c r="G156" s="7"/>
      <c r="H156" s="148">
        <f>F156*G156</f>
        <v>0</v>
      </c>
    </row>
    <row r="157" spans="1:8" ht="21" x14ac:dyDescent="0.2">
      <c r="A157" s="8" t="s">
        <v>449</v>
      </c>
      <c r="B157" s="9" t="s">
        <v>39</v>
      </c>
      <c r="C157" s="10" t="s">
        <v>252</v>
      </c>
      <c r="D157" s="10" t="s">
        <v>259</v>
      </c>
      <c r="E157" s="11" t="s">
        <v>132</v>
      </c>
      <c r="F157" s="12">
        <v>1</v>
      </c>
      <c r="G157" s="13"/>
      <c r="H157" s="148">
        <f t="shared" ref="H157:H176" si="12">F157*G157</f>
        <v>0</v>
      </c>
    </row>
    <row r="158" spans="1:8" ht="21" x14ac:dyDescent="0.2">
      <c r="A158" s="2" t="s">
        <v>441</v>
      </c>
      <c r="B158" s="9" t="s">
        <v>154</v>
      </c>
      <c r="C158" s="10" t="s">
        <v>252</v>
      </c>
      <c r="D158" s="10" t="s">
        <v>258</v>
      </c>
      <c r="E158" s="11" t="s">
        <v>132</v>
      </c>
      <c r="F158" s="12">
        <v>1</v>
      </c>
      <c r="G158" s="13"/>
      <c r="H158" s="148">
        <f t="shared" si="12"/>
        <v>0</v>
      </c>
    </row>
    <row r="159" spans="1:8" x14ac:dyDescent="0.2">
      <c r="A159" s="8" t="s">
        <v>450</v>
      </c>
      <c r="B159" s="9" t="s">
        <v>85</v>
      </c>
      <c r="C159" s="10" t="s">
        <v>252</v>
      </c>
      <c r="D159" s="10" t="s">
        <v>257</v>
      </c>
      <c r="E159" s="11" t="s">
        <v>106</v>
      </c>
      <c r="F159" s="12">
        <v>15</v>
      </c>
      <c r="G159" s="13"/>
      <c r="H159" s="148">
        <f t="shared" si="12"/>
        <v>0</v>
      </c>
    </row>
    <row r="160" spans="1:8" ht="21" x14ac:dyDescent="0.2">
      <c r="A160" s="2" t="s">
        <v>451</v>
      </c>
      <c r="B160" s="9" t="s">
        <v>159</v>
      </c>
      <c r="C160" s="10" t="s">
        <v>252</v>
      </c>
      <c r="D160" s="10" t="s">
        <v>256</v>
      </c>
      <c r="E160" s="11" t="s">
        <v>177</v>
      </c>
      <c r="F160" s="12">
        <v>1.8</v>
      </c>
      <c r="G160" s="13"/>
      <c r="H160" s="148">
        <f t="shared" si="12"/>
        <v>0</v>
      </c>
    </row>
    <row r="161" spans="1:8" ht="21" x14ac:dyDescent="0.2">
      <c r="A161" s="8" t="s">
        <v>452</v>
      </c>
      <c r="B161" s="9" t="s">
        <v>57</v>
      </c>
      <c r="C161" s="10" t="s">
        <v>252</v>
      </c>
      <c r="D161" s="10" t="s">
        <v>255</v>
      </c>
      <c r="E161" s="11" t="s">
        <v>177</v>
      </c>
      <c r="F161" s="12">
        <v>4</v>
      </c>
      <c r="G161" s="13"/>
      <c r="H161" s="148">
        <f t="shared" si="12"/>
        <v>0</v>
      </c>
    </row>
    <row r="162" spans="1:8" ht="21" x14ac:dyDescent="0.2">
      <c r="A162" s="2" t="s">
        <v>453</v>
      </c>
      <c r="B162" s="9" t="s">
        <v>147</v>
      </c>
      <c r="C162" s="10" t="s">
        <v>252</v>
      </c>
      <c r="D162" s="10" t="s">
        <v>254</v>
      </c>
      <c r="E162" s="11" t="s">
        <v>132</v>
      </c>
      <c r="F162" s="12">
        <v>2</v>
      </c>
      <c r="G162" s="13"/>
      <c r="H162" s="148">
        <f t="shared" si="12"/>
        <v>0</v>
      </c>
    </row>
    <row r="163" spans="1:8" ht="21" x14ac:dyDescent="0.2">
      <c r="A163" s="8" t="s">
        <v>454</v>
      </c>
      <c r="B163" s="9" t="s">
        <v>58</v>
      </c>
      <c r="C163" s="10" t="s">
        <v>252</v>
      </c>
      <c r="D163" s="10" t="s">
        <v>253</v>
      </c>
      <c r="E163" s="11" t="s">
        <v>132</v>
      </c>
      <c r="F163" s="12">
        <v>2</v>
      </c>
      <c r="G163" s="13"/>
      <c r="H163" s="148">
        <f t="shared" si="12"/>
        <v>0</v>
      </c>
    </row>
    <row r="164" spans="1:8" x14ac:dyDescent="0.2">
      <c r="A164" s="2" t="s">
        <v>455</v>
      </c>
      <c r="B164" s="9" t="s">
        <v>140</v>
      </c>
      <c r="C164" s="10" t="s">
        <v>245</v>
      </c>
      <c r="D164" s="10" t="s">
        <v>251</v>
      </c>
      <c r="E164" s="11" t="s">
        <v>106</v>
      </c>
      <c r="F164" s="12">
        <v>31</v>
      </c>
      <c r="G164" s="13"/>
      <c r="H164" s="148">
        <f t="shared" si="12"/>
        <v>0</v>
      </c>
    </row>
    <row r="165" spans="1:8" x14ac:dyDescent="0.2">
      <c r="A165" s="8" t="s">
        <v>456</v>
      </c>
      <c r="B165" s="9" t="s">
        <v>79</v>
      </c>
      <c r="C165" s="10" t="s">
        <v>245</v>
      </c>
      <c r="D165" s="10" t="s">
        <v>250</v>
      </c>
      <c r="E165" s="11" t="s">
        <v>106</v>
      </c>
      <c r="F165" s="12">
        <v>95</v>
      </c>
      <c r="G165" s="13"/>
      <c r="H165" s="148">
        <f t="shared" si="12"/>
        <v>0</v>
      </c>
    </row>
    <row r="166" spans="1:8" x14ac:dyDescent="0.2">
      <c r="A166" s="2" t="s">
        <v>457</v>
      </c>
      <c r="B166" s="9" t="s">
        <v>176</v>
      </c>
      <c r="C166" s="10" t="s">
        <v>245</v>
      </c>
      <c r="D166" s="10" t="s">
        <v>249</v>
      </c>
      <c r="E166" s="11" t="s">
        <v>132</v>
      </c>
      <c r="F166" s="12">
        <v>20</v>
      </c>
      <c r="G166" s="13"/>
      <c r="H166" s="148">
        <f t="shared" si="12"/>
        <v>0</v>
      </c>
    </row>
    <row r="167" spans="1:8" x14ac:dyDescent="0.2">
      <c r="A167" s="8" t="s">
        <v>458</v>
      </c>
      <c r="B167" s="9" t="s">
        <v>40</v>
      </c>
      <c r="C167" s="10" t="s">
        <v>245</v>
      </c>
      <c r="D167" s="10" t="s">
        <v>248</v>
      </c>
      <c r="E167" s="11" t="s">
        <v>177</v>
      </c>
      <c r="F167" s="12">
        <v>15</v>
      </c>
      <c r="G167" s="13"/>
      <c r="H167" s="148">
        <f t="shared" si="12"/>
        <v>0</v>
      </c>
    </row>
    <row r="168" spans="1:8" x14ac:dyDescent="0.2">
      <c r="A168" s="2" t="s">
        <v>459</v>
      </c>
      <c r="B168" s="9" t="s">
        <v>155</v>
      </c>
      <c r="C168" s="10" t="s">
        <v>245</v>
      </c>
      <c r="D168" s="10" t="s">
        <v>247</v>
      </c>
      <c r="E168" s="11" t="s">
        <v>177</v>
      </c>
      <c r="F168" s="12">
        <v>15</v>
      </c>
      <c r="G168" s="13"/>
      <c r="H168" s="148">
        <f t="shared" si="12"/>
        <v>0</v>
      </c>
    </row>
    <row r="169" spans="1:8" x14ac:dyDescent="0.2">
      <c r="A169" s="8" t="s">
        <v>460</v>
      </c>
      <c r="B169" s="9" t="s">
        <v>84</v>
      </c>
      <c r="C169" s="10" t="s">
        <v>245</v>
      </c>
      <c r="D169" s="10" t="s">
        <v>246</v>
      </c>
      <c r="E169" s="11" t="s">
        <v>177</v>
      </c>
      <c r="F169" s="12">
        <v>65</v>
      </c>
      <c r="G169" s="13"/>
      <c r="H169" s="148">
        <f t="shared" si="12"/>
        <v>0</v>
      </c>
    </row>
    <row r="170" spans="1:8" ht="21" x14ac:dyDescent="0.2">
      <c r="A170" s="2" t="s">
        <v>461</v>
      </c>
      <c r="B170" s="9" t="s">
        <v>158</v>
      </c>
      <c r="C170" s="10" t="s">
        <v>221</v>
      </c>
      <c r="D170" s="10" t="s">
        <v>244</v>
      </c>
      <c r="E170" s="11" t="s">
        <v>75</v>
      </c>
      <c r="F170" s="12">
        <v>1066</v>
      </c>
      <c r="G170" s="13"/>
      <c r="H170" s="148">
        <f t="shared" si="12"/>
        <v>0</v>
      </c>
    </row>
    <row r="171" spans="1:8" ht="21" x14ac:dyDescent="0.2">
      <c r="A171" s="8" t="s">
        <v>462</v>
      </c>
      <c r="B171" s="9" t="s">
        <v>55</v>
      </c>
      <c r="C171" s="10" t="s">
        <v>209</v>
      </c>
      <c r="D171" s="10" t="s">
        <v>243</v>
      </c>
      <c r="E171" s="11" t="s">
        <v>106</v>
      </c>
      <c r="F171" s="12">
        <v>780</v>
      </c>
      <c r="G171" s="13"/>
      <c r="H171" s="148">
        <f t="shared" si="12"/>
        <v>0</v>
      </c>
    </row>
    <row r="172" spans="1:8" ht="21" x14ac:dyDescent="0.2">
      <c r="A172" s="2" t="s">
        <v>463</v>
      </c>
      <c r="B172" s="9" t="s">
        <v>145</v>
      </c>
      <c r="C172" s="10" t="s">
        <v>209</v>
      </c>
      <c r="D172" s="10" t="s">
        <v>242</v>
      </c>
      <c r="E172" s="11" t="s">
        <v>106</v>
      </c>
      <c r="F172" s="12">
        <v>400</v>
      </c>
      <c r="G172" s="13"/>
      <c r="H172" s="148">
        <f t="shared" si="12"/>
        <v>0</v>
      </c>
    </row>
    <row r="173" spans="1:8" ht="31.5" x14ac:dyDescent="0.2">
      <c r="A173" s="8" t="s">
        <v>464</v>
      </c>
      <c r="B173" s="9" t="s">
        <v>61</v>
      </c>
      <c r="C173" s="10" t="s">
        <v>209</v>
      </c>
      <c r="D173" s="10" t="s">
        <v>241</v>
      </c>
      <c r="E173" s="11" t="s">
        <v>106</v>
      </c>
      <c r="F173" s="12">
        <v>80</v>
      </c>
      <c r="G173" s="13"/>
      <c r="H173" s="148">
        <f t="shared" si="12"/>
        <v>0</v>
      </c>
    </row>
    <row r="174" spans="1:8" ht="31.5" x14ac:dyDescent="0.2">
      <c r="A174" s="2" t="s">
        <v>465</v>
      </c>
      <c r="B174" s="9" t="s">
        <v>143</v>
      </c>
      <c r="C174" s="10" t="s">
        <v>209</v>
      </c>
      <c r="D174" s="10" t="s">
        <v>240</v>
      </c>
      <c r="E174" s="11" t="s">
        <v>106</v>
      </c>
      <c r="F174" s="12">
        <v>20</v>
      </c>
      <c r="G174" s="13"/>
      <c r="H174" s="148">
        <f>F174*G174</f>
        <v>0</v>
      </c>
    </row>
    <row r="175" spans="1:8" ht="21" x14ac:dyDescent="0.2">
      <c r="A175" s="8" t="s">
        <v>466</v>
      </c>
      <c r="B175" s="9" t="s">
        <v>122</v>
      </c>
      <c r="C175" s="10" t="s">
        <v>221</v>
      </c>
      <c r="D175" s="10" t="s">
        <v>239</v>
      </c>
      <c r="E175" s="11" t="s">
        <v>75</v>
      </c>
      <c r="F175" s="12">
        <v>50</v>
      </c>
      <c r="G175" s="13"/>
      <c r="H175" s="148">
        <f t="shared" si="12"/>
        <v>0</v>
      </c>
    </row>
    <row r="176" spans="1:8" ht="13.5" thickBot="1" x14ac:dyDescent="0.25">
      <c r="A176" s="2" t="s">
        <v>467</v>
      </c>
      <c r="B176" s="15" t="s">
        <v>35</v>
      </c>
      <c r="C176" s="16" t="s">
        <v>149</v>
      </c>
      <c r="D176" s="16" t="s">
        <v>112</v>
      </c>
      <c r="E176" s="17" t="s">
        <v>132</v>
      </c>
      <c r="F176" s="18">
        <v>1</v>
      </c>
      <c r="G176" s="19"/>
      <c r="H176" s="148">
        <f t="shared" si="12"/>
        <v>0</v>
      </c>
    </row>
    <row r="177" spans="1:8" ht="13.5" thickBot="1" x14ac:dyDescent="0.25">
      <c r="A177" s="31"/>
      <c r="B177" s="32" t="s">
        <v>3</v>
      </c>
      <c r="C177" s="28" t="s">
        <v>56</v>
      </c>
      <c r="D177" s="28" t="s">
        <v>536</v>
      </c>
      <c r="E177" s="33" t="s">
        <v>182</v>
      </c>
      <c r="F177" s="34" t="s">
        <v>182</v>
      </c>
      <c r="G177" s="29" t="s">
        <v>182</v>
      </c>
      <c r="H177" s="152" t="s">
        <v>182</v>
      </c>
    </row>
    <row r="178" spans="1:8" ht="31.5" x14ac:dyDescent="0.2">
      <c r="A178" s="2" t="s">
        <v>468</v>
      </c>
      <c r="B178" s="3" t="s">
        <v>87</v>
      </c>
      <c r="C178" s="4" t="s">
        <v>219</v>
      </c>
      <c r="D178" s="4" t="s">
        <v>238</v>
      </c>
      <c r="E178" s="5" t="s">
        <v>177</v>
      </c>
      <c r="F178" s="6">
        <v>91</v>
      </c>
      <c r="G178" s="7"/>
      <c r="H178" s="148">
        <f>F178*G178</f>
        <v>0</v>
      </c>
    </row>
    <row r="179" spans="1:8" ht="31.5" x14ac:dyDescent="0.2">
      <c r="A179" s="8" t="s">
        <v>469</v>
      </c>
      <c r="B179" s="9" t="s">
        <v>137</v>
      </c>
      <c r="C179" s="10" t="s">
        <v>219</v>
      </c>
      <c r="D179" s="10" t="s">
        <v>237</v>
      </c>
      <c r="E179" s="11" t="s">
        <v>177</v>
      </c>
      <c r="F179" s="12">
        <v>91</v>
      </c>
      <c r="G179" s="13"/>
      <c r="H179" s="148">
        <f t="shared" ref="H179:H182" si="13">F179*G179</f>
        <v>0</v>
      </c>
    </row>
    <row r="180" spans="1:8" ht="21" x14ac:dyDescent="0.2">
      <c r="A180" s="2" t="s">
        <v>470</v>
      </c>
      <c r="B180" s="9" t="s">
        <v>47</v>
      </c>
      <c r="C180" s="10" t="s">
        <v>219</v>
      </c>
      <c r="D180" s="10" t="s">
        <v>236</v>
      </c>
      <c r="E180" s="11" t="s">
        <v>106</v>
      </c>
      <c r="F180" s="12">
        <v>310</v>
      </c>
      <c r="G180" s="13"/>
      <c r="H180" s="148">
        <f t="shared" si="13"/>
        <v>0</v>
      </c>
    </row>
    <row r="181" spans="1:8" ht="31.5" x14ac:dyDescent="0.2">
      <c r="A181" s="8" t="s">
        <v>471</v>
      </c>
      <c r="B181" s="9" t="s">
        <v>170</v>
      </c>
      <c r="C181" s="10" t="s">
        <v>219</v>
      </c>
      <c r="D181" s="10" t="s">
        <v>235</v>
      </c>
      <c r="E181" s="11" t="s">
        <v>75</v>
      </c>
      <c r="F181" s="12">
        <v>899</v>
      </c>
      <c r="G181" s="13"/>
      <c r="H181" s="148">
        <f t="shared" si="13"/>
        <v>0</v>
      </c>
    </row>
    <row r="182" spans="1:8" ht="13.5" thickBot="1" x14ac:dyDescent="0.25">
      <c r="A182" s="2" t="s">
        <v>472</v>
      </c>
      <c r="B182" s="15" t="s">
        <v>68</v>
      </c>
      <c r="C182" s="16" t="s">
        <v>219</v>
      </c>
      <c r="D182" s="16" t="s">
        <v>234</v>
      </c>
      <c r="E182" s="17" t="s">
        <v>132</v>
      </c>
      <c r="F182" s="18">
        <v>1</v>
      </c>
      <c r="G182" s="19"/>
      <c r="H182" s="148">
        <f t="shared" si="13"/>
        <v>0</v>
      </c>
    </row>
    <row r="183" spans="1:8" ht="13.5" thickBot="1" x14ac:dyDescent="0.25">
      <c r="A183" s="231" t="s">
        <v>609</v>
      </c>
      <c r="B183" s="232"/>
      <c r="C183" s="232"/>
      <c r="D183" s="232"/>
      <c r="E183" s="232"/>
      <c r="F183" s="232"/>
      <c r="G183" s="233"/>
      <c r="H183" s="151">
        <f>SUM(H156:H182)</f>
        <v>0</v>
      </c>
    </row>
    <row r="184" spans="1:8" ht="13.5" thickBot="1" x14ac:dyDescent="0.25">
      <c r="A184" s="227" t="s">
        <v>526</v>
      </c>
      <c r="B184" s="228"/>
      <c r="C184" s="68" t="s">
        <v>512</v>
      </c>
      <c r="D184" s="58" t="s">
        <v>78</v>
      </c>
      <c r="E184" s="61"/>
      <c r="F184" s="62"/>
      <c r="G184" s="63"/>
      <c r="H184" s="64"/>
    </row>
    <row r="185" spans="1:8" ht="13.5" thickBot="1" x14ac:dyDescent="0.25">
      <c r="A185" s="65"/>
      <c r="B185" s="32" t="s">
        <v>101</v>
      </c>
      <c r="C185" s="28" t="s">
        <v>56</v>
      </c>
      <c r="D185" s="28" t="s">
        <v>537</v>
      </c>
      <c r="E185" s="33" t="s">
        <v>182</v>
      </c>
      <c r="F185" s="34" t="s">
        <v>182</v>
      </c>
      <c r="G185" s="29" t="s">
        <v>182</v>
      </c>
      <c r="H185" s="30" t="s">
        <v>182</v>
      </c>
    </row>
    <row r="186" spans="1:8" x14ac:dyDescent="0.2">
      <c r="A186" s="2" t="s">
        <v>473</v>
      </c>
      <c r="B186" s="3" t="s">
        <v>46</v>
      </c>
      <c r="C186" s="4" t="s">
        <v>220</v>
      </c>
      <c r="D186" s="4" t="s">
        <v>233</v>
      </c>
      <c r="E186" s="5" t="s">
        <v>177</v>
      </c>
      <c r="F186" s="6">
        <v>100</v>
      </c>
      <c r="G186" s="7"/>
      <c r="H186" s="148">
        <f>F186*G186</f>
        <v>0</v>
      </c>
    </row>
    <row r="187" spans="1:8" ht="31.5" x14ac:dyDescent="0.2">
      <c r="A187" s="8" t="s">
        <v>474</v>
      </c>
      <c r="B187" s="9" t="s">
        <v>169</v>
      </c>
      <c r="C187" s="10" t="s">
        <v>220</v>
      </c>
      <c r="D187" s="10" t="s">
        <v>232</v>
      </c>
      <c r="E187" s="11" t="s">
        <v>177</v>
      </c>
      <c r="F187" s="12">
        <v>100</v>
      </c>
      <c r="G187" s="13"/>
      <c r="H187" s="148">
        <f t="shared" ref="H187:H192" si="14">F187*G187</f>
        <v>0</v>
      </c>
    </row>
    <row r="188" spans="1:8" ht="42" x14ac:dyDescent="0.2">
      <c r="A188" s="2" t="s">
        <v>475</v>
      </c>
      <c r="B188" s="9" t="s">
        <v>70</v>
      </c>
      <c r="C188" s="10" t="s">
        <v>220</v>
      </c>
      <c r="D188" s="10" t="s">
        <v>231</v>
      </c>
      <c r="E188" s="11" t="s">
        <v>177</v>
      </c>
      <c r="F188" s="12">
        <v>100</v>
      </c>
      <c r="G188" s="13"/>
      <c r="H188" s="148">
        <f t="shared" si="14"/>
        <v>0</v>
      </c>
    </row>
    <row r="189" spans="1:8" x14ac:dyDescent="0.2">
      <c r="A189" s="8" t="s">
        <v>476</v>
      </c>
      <c r="B189" s="9" t="s">
        <v>136</v>
      </c>
      <c r="C189" s="10" t="s">
        <v>220</v>
      </c>
      <c r="D189" s="10" t="s">
        <v>230</v>
      </c>
      <c r="E189" s="11" t="s">
        <v>177</v>
      </c>
      <c r="F189" s="12">
        <v>100</v>
      </c>
      <c r="G189" s="13"/>
      <c r="H189" s="148">
        <f t="shared" si="14"/>
        <v>0</v>
      </c>
    </row>
    <row r="190" spans="1:8" ht="21" x14ac:dyDescent="0.2">
      <c r="A190" s="2" t="s">
        <v>477</v>
      </c>
      <c r="B190" s="9" t="s">
        <v>49</v>
      </c>
      <c r="C190" s="10" t="s">
        <v>220</v>
      </c>
      <c r="D190" s="10" t="s">
        <v>229</v>
      </c>
      <c r="E190" s="11" t="s">
        <v>75</v>
      </c>
      <c r="F190" s="12">
        <v>200</v>
      </c>
      <c r="G190" s="13"/>
      <c r="H190" s="148">
        <f t="shared" si="14"/>
        <v>0</v>
      </c>
    </row>
    <row r="191" spans="1:8" ht="21" x14ac:dyDescent="0.2">
      <c r="A191" s="8" t="s">
        <v>478</v>
      </c>
      <c r="B191" s="9" t="s">
        <v>165</v>
      </c>
      <c r="C191" s="10" t="s">
        <v>221</v>
      </c>
      <c r="D191" s="10" t="s">
        <v>228</v>
      </c>
      <c r="E191" s="11" t="s">
        <v>75</v>
      </c>
      <c r="F191" s="12">
        <v>18</v>
      </c>
      <c r="G191" s="13"/>
      <c r="H191" s="148">
        <f t="shared" si="14"/>
        <v>0</v>
      </c>
    </row>
    <row r="192" spans="1:8" ht="32.25" thickBot="1" x14ac:dyDescent="0.25">
      <c r="A192" s="2" t="s">
        <v>479</v>
      </c>
      <c r="B192" s="15" t="s">
        <v>89</v>
      </c>
      <c r="C192" s="16" t="s">
        <v>222</v>
      </c>
      <c r="D192" s="16" t="s">
        <v>227</v>
      </c>
      <c r="E192" s="17" t="s">
        <v>177</v>
      </c>
      <c r="F192" s="18">
        <v>346</v>
      </c>
      <c r="G192" s="19"/>
      <c r="H192" s="148">
        <f t="shared" si="14"/>
        <v>0</v>
      </c>
    </row>
    <row r="193" spans="1:8" ht="13.5" thickBot="1" x14ac:dyDescent="0.25">
      <c r="A193" s="31"/>
      <c r="B193" s="32" t="s">
        <v>23</v>
      </c>
      <c r="C193" s="28" t="s">
        <v>56</v>
      </c>
      <c r="D193" s="28" t="s">
        <v>538</v>
      </c>
      <c r="E193" s="33" t="s">
        <v>182</v>
      </c>
      <c r="F193" s="34" t="s">
        <v>182</v>
      </c>
      <c r="G193" s="29" t="s">
        <v>182</v>
      </c>
      <c r="H193" s="152" t="s">
        <v>182</v>
      </c>
    </row>
    <row r="194" spans="1:8" ht="42" x14ac:dyDescent="0.2">
      <c r="A194" s="2" t="s">
        <v>606</v>
      </c>
      <c r="B194" s="3" t="s">
        <v>11</v>
      </c>
      <c r="C194" s="4" t="s">
        <v>223</v>
      </c>
      <c r="D194" s="4" t="s">
        <v>226</v>
      </c>
      <c r="E194" s="5" t="s">
        <v>132</v>
      </c>
      <c r="F194" s="6">
        <v>53</v>
      </c>
      <c r="G194" s="7"/>
      <c r="H194" s="148">
        <f>F194*G194</f>
        <v>0</v>
      </c>
    </row>
    <row r="195" spans="1:8" x14ac:dyDescent="0.2">
      <c r="A195" s="8" t="s">
        <v>607</v>
      </c>
      <c r="B195" s="9" t="s">
        <v>119</v>
      </c>
      <c r="C195" s="10" t="s">
        <v>223</v>
      </c>
      <c r="D195" s="10" t="s">
        <v>225</v>
      </c>
      <c r="E195" s="11" t="s">
        <v>132</v>
      </c>
      <c r="F195" s="12">
        <v>159</v>
      </c>
      <c r="G195" s="13"/>
      <c r="H195" s="148">
        <f t="shared" ref="H195:H196" si="15">F195*G195</f>
        <v>0</v>
      </c>
    </row>
    <row r="196" spans="1:8" ht="21.75" thickBot="1" x14ac:dyDescent="0.25">
      <c r="A196" s="48" t="s">
        <v>608</v>
      </c>
      <c r="B196" s="15" t="s">
        <v>38</v>
      </c>
      <c r="C196" s="16" t="s">
        <v>223</v>
      </c>
      <c r="D196" s="16" t="s">
        <v>224</v>
      </c>
      <c r="E196" s="17" t="s">
        <v>132</v>
      </c>
      <c r="F196" s="18">
        <v>53</v>
      </c>
      <c r="G196" s="19"/>
      <c r="H196" s="148">
        <f t="shared" si="15"/>
        <v>0</v>
      </c>
    </row>
    <row r="197" spans="1:8" ht="13.5" thickBot="1" x14ac:dyDescent="0.25">
      <c r="A197" s="234" t="s">
        <v>610</v>
      </c>
      <c r="B197" s="235"/>
      <c r="C197" s="235"/>
      <c r="D197" s="235"/>
      <c r="E197" s="235"/>
      <c r="F197" s="235"/>
      <c r="G197" s="236"/>
      <c r="H197" s="153">
        <f>SUM(H186:H196)</f>
        <v>0</v>
      </c>
    </row>
    <row r="198" spans="1:8" ht="20.25" customHeight="1" thickBot="1" x14ac:dyDescent="0.25">
      <c r="A198" s="237" t="s">
        <v>598</v>
      </c>
      <c r="B198" s="238"/>
      <c r="C198" s="238"/>
      <c r="D198" s="238"/>
      <c r="E198" s="238"/>
      <c r="F198" s="238"/>
      <c r="G198" s="239"/>
      <c r="H198" s="154">
        <f>SUM(H197,H183,H153,H140,H127,H74,H59)</f>
        <v>0</v>
      </c>
    </row>
    <row r="199" spans="1:8" ht="38.25" customHeight="1" x14ac:dyDescent="0.2">
      <c r="A199" s="225" t="s">
        <v>624</v>
      </c>
      <c r="B199" s="225"/>
      <c r="C199" s="225"/>
      <c r="D199" s="225"/>
      <c r="E199" s="225"/>
      <c r="F199" s="225"/>
    </row>
    <row r="200" spans="1:8" ht="123.75" customHeight="1" x14ac:dyDescent="0.2">
      <c r="A200" s="197"/>
      <c r="B200" s="197"/>
      <c r="C200" s="197"/>
      <c r="D200" s="226" t="s">
        <v>625</v>
      </c>
      <c r="E200" s="226"/>
      <c r="F200" s="226"/>
    </row>
    <row r="201" spans="1:8" ht="72.75" customHeight="1" x14ac:dyDescent="0.2">
      <c r="A201" s="205"/>
      <c r="B201" s="205"/>
      <c r="C201" s="205"/>
      <c r="D201" s="226" t="s">
        <v>626</v>
      </c>
      <c r="E201" s="226"/>
      <c r="F201" s="226"/>
    </row>
  </sheetData>
  <mergeCells count="33">
    <mergeCell ref="A12:B12"/>
    <mergeCell ref="A59:G59"/>
    <mergeCell ref="A1:H1"/>
    <mergeCell ref="A10:B11"/>
    <mergeCell ref="A14:B14"/>
    <mergeCell ref="E10:F10"/>
    <mergeCell ref="C10:C11"/>
    <mergeCell ref="D10:D11"/>
    <mergeCell ref="A199:F199"/>
    <mergeCell ref="D200:F200"/>
    <mergeCell ref="D201:F201"/>
    <mergeCell ref="A128:B128"/>
    <mergeCell ref="A60:B60"/>
    <mergeCell ref="A74:G74"/>
    <mergeCell ref="A127:G127"/>
    <mergeCell ref="A75:B75"/>
    <mergeCell ref="A197:G197"/>
    <mergeCell ref="A198:G198"/>
    <mergeCell ref="A140:G140"/>
    <mergeCell ref="A141:B141"/>
    <mergeCell ref="A153:G153"/>
    <mergeCell ref="A154:B154"/>
    <mergeCell ref="A183:G183"/>
    <mergeCell ref="A184:B184"/>
    <mergeCell ref="A9:D9"/>
    <mergeCell ref="E2:H9"/>
    <mergeCell ref="A2:D2"/>
    <mergeCell ref="A3:D3"/>
    <mergeCell ref="A4:D4"/>
    <mergeCell ref="A5:D5"/>
    <mergeCell ref="A6:D6"/>
    <mergeCell ref="A7:D7"/>
    <mergeCell ref="A8:D8"/>
  </mergeCells>
  <pageMargins left="0.78740157480314965" right="0.78740157480314965" top="0.39370078740157483" bottom="0.39370078740157483" header="0.51181102362204722" footer="0.51181102362204722"/>
  <pageSetup paperSize="9" scale="5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DAE26-5F50-4452-A738-FCAD9D3AB9B6}">
  <sheetPr>
    <pageSetUpPr fitToPage="1"/>
  </sheetPr>
  <dimension ref="B1:I21"/>
  <sheetViews>
    <sheetView view="pageBreakPreview" zoomScale="60" zoomScaleNormal="100" workbookViewId="0">
      <selection activeCell="L20" sqref="L20"/>
    </sheetView>
  </sheetViews>
  <sheetFormatPr defaultRowHeight="12.75" x14ac:dyDescent="0.2"/>
  <cols>
    <col min="4" max="4" width="14" bestFit="1" customWidth="1"/>
    <col min="5" max="5" width="42.42578125" customWidth="1"/>
    <col min="6" max="6" width="10.5703125" customWidth="1"/>
    <col min="7" max="7" width="11.85546875" customWidth="1"/>
    <col min="8" max="8" width="10.140625" customWidth="1"/>
    <col min="9" max="9" width="13.7109375" customWidth="1"/>
  </cols>
  <sheetData>
    <row r="1" spans="2:9" ht="13.5" thickBot="1" x14ac:dyDescent="0.25"/>
    <row r="2" spans="2:9" ht="63.75" customHeight="1" thickBot="1" x14ac:dyDescent="0.25">
      <c r="B2" s="244" t="s">
        <v>599</v>
      </c>
      <c r="C2" s="245"/>
      <c r="D2" s="245"/>
      <c r="E2" s="245"/>
      <c r="F2" s="245"/>
      <c r="G2" s="245"/>
      <c r="H2" s="245"/>
      <c r="I2" s="246"/>
    </row>
    <row r="3" spans="2:9" ht="17.25" customHeight="1" x14ac:dyDescent="0.2">
      <c r="B3" s="219" t="s">
        <v>630</v>
      </c>
      <c r="C3" s="220"/>
      <c r="D3" s="220"/>
      <c r="E3" s="221"/>
      <c r="F3" s="269"/>
      <c r="G3" s="269"/>
      <c r="H3" s="269"/>
      <c r="I3" s="270"/>
    </row>
    <row r="4" spans="2:9" ht="19.5" customHeight="1" thickBot="1" x14ac:dyDescent="0.25">
      <c r="B4" s="207" t="s">
        <v>638</v>
      </c>
      <c r="C4" s="208"/>
      <c r="D4" s="208"/>
      <c r="E4" s="209"/>
      <c r="F4" s="269"/>
      <c r="G4" s="269"/>
      <c r="H4" s="269"/>
      <c r="I4" s="270"/>
    </row>
    <row r="5" spans="2:9" ht="38.25" x14ac:dyDescent="0.2">
      <c r="B5" s="264" t="s">
        <v>185</v>
      </c>
      <c r="C5" s="265"/>
      <c r="D5" s="266" t="s">
        <v>184</v>
      </c>
      <c r="E5" s="266" t="s">
        <v>186</v>
      </c>
      <c r="F5" s="267" t="s">
        <v>6</v>
      </c>
      <c r="G5" s="268"/>
      <c r="H5" s="200" t="s">
        <v>183</v>
      </c>
      <c r="I5" s="201" t="s">
        <v>93</v>
      </c>
    </row>
    <row r="6" spans="2:9" ht="13.5" thickBot="1" x14ac:dyDescent="0.25">
      <c r="B6" s="249"/>
      <c r="C6" s="250"/>
      <c r="D6" s="256"/>
      <c r="E6" s="256"/>
      <c r="F6" s="20" t="s">
        <v>187</v>
      </c>
      <c r="G6" s="21" t="s">
        <v>63</v>
      </c>
      <c r="H6" s="20" t="s">
        <v>188</v>
      </c>
      <c r="I6" s="21" t="s">
        <v>188</v>
      </c>
    </row>
    <row r="7" spans="2:9" ht="13.5" thickBot="1" x14ac:dyDescent="0.25">
      <c r="B7" s="240" t="s">
        <v>45</v>
      </c>
      <c r="C7" s="241"/>
      <c r="D7" s="22">
        <v>2</v>
      </c>
      <c r="E7" s="22">
        <v>3</v>
      </c>
      <c r="F7" s="23">
        <v>4</v>
      </c>
      <c r="G7" s="24">
        <v>5</v>
      </c>
      <c r="H7" s="23">
        <v>6</v>
      </c>
      <c r="I7" s="24" t="s">
        <v>508</v>
      </c>
    </row>
    <row r="8" spans="2:9" ht="26.25" thickBot="1" x14ac:dyDescent="0.25">
      <c r="B8" s="72" t="s">
        <v>189</v>
      </c>
      <c r="C8" s="25" t="s">
        <v>190</v>
      </c>
      <c r="D8" s="202"/>
      <c r="E8" s="202" t="s">
        <v>506</v>
      </c>
      <c r="F8" s="26" t="s">
        <v>19</v>
      </c>
      <c r="G8" s="27" t="s">
        <v>63</v>
      </c>
      <c r="H8" s="26" t="s">
        <v>205</v>
      </c>
      <c r="I8" s="96" t="s">
        <v>507</v>
      </c>
    </row>
    <row r="9" spans="2:9" ht="13.5" thickBot="1" x14ac:dyDescent="0.25">
      <c r="B9" s="257" t="s">
        <v>513</v>
      </c>
      <c r="C9" s="258"/>
      <c r="D9" s="73" t="s">
        <v>512</v>
      </c>
      <c r="E9" s="74" t="s">
        <v>563</v>
      </c>
      <c r="F9" s="75"/>
      <c r="G9" s="76"/>
      <c r="H9" s="75"/>
      <c r="I9" s="76"/>
    </row>
    <row r="10" spans="2:9" ht="13.5" thickBot="1" x14ac:dyDescent="0.25">
      <c r="B10" s="35"/>
      <c r="C10" s="36" t="s">
        <v>45</v>
      </c>
      <c r="D10" s="37" t="s">
        <v>514</v>
      </c>
      <c r="E10" s="37" t="s">
        <v>539</v>
      </c>
      <c r="F10" s="77" t="s">
        <v>182</v>
      </c>
      <c r="G10" s="77" t="s">
        <v>182</v>
      </c>
      <c r="H10" s="77" t="s">
        <v>182</v>
      </c>
      <c r="I10" s="77" t="s">
        <v>182</v>
      </c>
    </row>
    <row r="11" spans="2:9" ht="42" x14ac:dyDescent="0.2">
      <c r="B11" s="78" t="s">
        <v>191</v>
      </c>
      <c r="C11" s="121" t="s">
        <v>60</v>
      </c>
      <c r="D11" s="4" t="s">
        <v>622</v>
      </c>
      <c r="E11" s="4" t="s">
        <v>540</v>
      </c>
      <c r="F11" s="79" t="s">
        <v>177</v>
      </c>
      <c r="G11" s="80">
        <v>1</v>
      </c>
      <c r="H11" s="81"/>
      <c r="I11" s="155">
        <f>G11*H11</f>
        <v>0</v>
      </c>
    </row>
    <row r="12" spans="2:9" ht="21" x14ac:dyDescent="0.2">
      <c r="B12" s="82" t="s">
        <v>192</v>
      </c>
      <c r="C12" s="124" t="s">
        <v>163</v>
      </c>
      <c r="D12" s="10" t="s">
        <v>622</v>
      </c>
      <c r="E12" s="10" t="s">
        <v>541</v>
      </c>
      <c r="F12" s="83" t="s">
        <v>132</v>
      </c>
      <c r="G12" s="84">
        <v>1</v>
      </c>
      <c r="H12" s="85"/>
      <c r="I12" s="155">
        <f t="shared" ref="I12:I16" si="0">G12*H12</f>
        <v>0</v>
      </c>
    </row>
    <row r="13" spans="2:9" ht="21" x14ac:dyDescent="0.2">
      <c r="B13" s="82" t="s">
        <v>204</v>
      </c>
      <c r="C13" s="124" t="s">
        <v>81</v>
      </c>
      <c r="D13" s="10" t="s">
        <v>622</v>
      </c>
      <c r="E13" s="10" t="s">
        <v>542</v>
      </c>
      <c r="F13" s="83" t="s">
        <v>132</v>
      </c>
      <c r="G13" s="84">
        <v>1</v>
      </c>
      <c r="H13" s="85"/>
      <c r="I13" s="155">
        <f t="shared" si="0"/>
        <v>0</v>
      </c>
    </row>
    <row r="14" spans="2:9" x14ac:dyDescent="0.2">
      <c r="B14" s="82" t="s">
        <v>193</v>
      </c>
      <c r="C14" s="124" t="s">
        <v>153</v>
      </c>
      <c r="D14" s="10" t="s">
        <v>622</v>
      </c>
      <c r="E14" s="10" t="s">
        <v>543</v>
      </c>
      <c r="F14" s="83" t="s">
        <v>132</v>
      </c>
      <c r="G14" s="84">
        <v>1</v>
      </c>
      <c r="H14" s="85"/>
      <c r="I14" s="155">
        <f t="shared" si="0"/>
        <v>0</v>
      </c>
    </row>
    <row r="15" spans="2:9" ht="31.5" x14ac:dyDescent="0.2">
      <c r="B15" s="82" t="s">
        <v>194</v>
      </c>
      <c r="C15" s="124" t="s">
        <v>44</v>
      </c>
      <c r="D15" s="10" t="s">
        <v>622</v>
      </c>
      <c r="E15" s="10" t="s">
        <v>544</v>
      </c>
      <c r="F15" s="83" t="s">
        <v>97</v>
      </c>
      <c r="G15" s="84">
        <v>0.18</v>
      </c>
      <c r="H15" s="85"/>
      <c r="I15" s="155">
        <f t="shared" si="0"/>
        <v>0</v>
      </c>
    </row>
    <row r="16" spans="2:9" ht="21.75" thickBot="1" x14ac:dyDescent="0.25">
      <c r="B16" s="86" t="s">
        <v>195</v>
      </c>
      <c r="C16" s="195" t="s">
        <v>181</v>
      </c>
      <c r="D16" s="196" t="s">
        <v>622</v>
      </c>
      <c r="E16" s="196" t="s">
        <v>545</v>
      </c>
      <c r="F16" s="87" t="s">
        <v>97</v>
      </c>
      <c r="G16" s="88">
        <v>0.18</v>
      </c>
      <c r="H16" s="89"/>
      <c r="I16" s="155">
        <f t="shared" si="0"/>
        <v>0</v>
      </c>
    </row>
    <row r="17" spans="2:9" ht="13.5" thickBot="1" x14ac:dyDescent="0.25">
      <c r="B17" s="259" t="s">
        <v>562</v>
      </c>
      <c r="C17" s="260"/>
      <c r="D17" s="260"/>
      <c r="E17" s="260"/>
      <c r="F17" s="260"/>
      <c r="G17" s="260"/>
      <c r="H17" s="260"/>
      <c r="I17" s="156">
        <f>SUM(I11,I12,I13,I14,I15,I16)</f>
        <v>0</v>
      </c>
    </row>
    <row r="18" spans="2:9" ht="21" customHeight="1" thickBot="1" x14ac:dyDescent="0.25">
      <c r="B18" s="261" t="s">
        <v>597</v>
      </c>
      <c r="C18" s="262"/>
      <c r="D18" s="262"/>
      <c r="E18" s="262"/>
      <c r="F18" s="262"/>
      <c r="G18" s="262"/>
      <c r="H18" s="263"/>
      <c r="I18" s="206">
        <f>I17</f>
        <v>0</v>
      </c>
    </row>
    <row r="19" spans="2:9" ht="66" customHeight="1" x14ac:dyDescent="0.2">
      <c r="B19" s="225" t="s">
        <v>624</v>
      </c>
      <c r="C19" s="225"/>
      <c r="D19" s="225"/>
      <c r="E19" s="225"/>
      <c r="F19" s="225"/>
      <c r="G19" s="225"/>
    </row>
    <row r="20" spans="2:9" ht="120.75" customHeight="1" x14ac:dyDescent="0.2">
      <c r="B20" s="197"/>
      <c r="C20" s="197"/>
      <c r="D20" s="197"/>
      <c r="E20" s="226" t="s">
        <v>627</v>
      </c>
      <c r="F20" s="226"/>
      <c r="G20" s="226"/>
    </row>
    <row r="21" spans="2:9" ht="54" customHeight="1" x14ac:dyDescent="0.2">
      <c r="B21" s="205"/>
      <c r="C21" s="205"/>
      <c r="D21" s="205"/>
      <c r="E21" s="226" t="s">
        <v>626</v>
      </c>
      <c r="F21" s="226"/>
      <c r="G21" s="226"/>
    </row>
  </sheetData>
  <mergeCells count="15">
    <mergeCell ref="B7:C7"/>
    <mergeCell ref="B2:I2"/>
    <mergeCell ref="B5:C6"/>
    <mergeCell ref="D5:D6"/>
    <mergeCell ref="E5:E6"/>
    <mergeCell ref="F5:G5"/>
    <mergeCell ref="B3:E3"/>
    <mergeCell ref="B4:E4"/>
    <mergeCell ref="F3:I4"/>
    <mergeCell ref="B19:G19"/>
    <mergeCell ref="E20:G20"/>
    <mergeCell ref="E21:G21"/>
    <mergeCell ref="B9:C9"/>
    <mergeCell ref="B17:H17"/>
    <mergeCell ref="B18:H18"/>
  </mergeCells>
  <pageMargins left="0.78740157480314965" right="0.78740157480314965" top="0.39370078740157483" bottom="0.39370078740157483" header="0.31496062992125984" footer="0.31496062992125984"/>
  <pageSetup paperSize="9" scale="65"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14653-5FF7-4669-91D8-C36E630E3174}">
  <sheetPr>
    <pageSetUpPr fitToPage="1"/>
  </sheetPr>
  <dimension ref="B1:I43"/>
  <sheetViews>
    <sheetView view="pageBreakPreview" topLeftCell="A19" zoomScale="60" zoomScaleNormal="100" workbookViewId="0">
      <selection activeCell="K43" sqref="K43"/>
    </sheetView>
  </sheetViews>
  <sheetFormatPr defaultRowHeight="12.75" x14ac:dyDescent="0.2"/>
  <cols>
    <col min="2" max="2" width="9.5703125" customWidth="1"/>
    <col min="3" max="3" width="10.140625" customWidth="1"/>
    <col min="4" max="4" width="16.28515625" customWidth="1"/>
    <col min="5" max="5" width="44.85546875" customWidth="1"/>
    <col min="6" max="7" width="11" customWidth="1"/>
    <col min="8" max="8" width="11.28515625" customWidth="1"/>
    <col min="9" max="9" width="12.42578125" customWidth="1"/>
  </cols>
  <sheetData>
    <row r="1" spans="2:9" ht="13.5" thickBot="1" x14ac:dyDescent="0.25"/>
    <row r="2" spans="2:9" ht="64.5" customHeight="1" thickBot="1" x14ac:dyDescent="0.25">
      <c r="B2" s="244" t="s">
        <v>623</v>
      </c>
      <c r="C2" s="245"/>
      <c r="D2" s="245"/>
      <c r="E2" s="245"/>
      <c r="F2" s="245"/>
      <c r="G2" s="245"/>
      <c r="H2" s="245"/>
      <c r="I2" s="246"/>
    </row>
    <row r="3" spans="2:9" ht="18" customHeight="1" x14ac:dyDescent="0.2">
      <c r="B3" s="272" t="s">
        <v>630</v>
      </c>
      <c r="C3" s="273"/>
      <c r="D3" s="273"/>
      <c r="E3" s="274"/>
      <c r="F3" s="269"/>
      <c r="G3" s="269"/>
      <c r="H3" s="269"/>
      <c r="I3" s="270"/>
    </row>
    <row r="4" spans="2:9" ht="18" customHeight="1" x14ac:dyDescent="0.2">
      <c r="B4" s="272" t="s">
        <v>639</v>
      </c>
      <c r="C4" s="273"/>
      <c r="D4" s="273"/>
      <c r="E4" s="274"/>
      <c r="F4" s="269"/>
      <c r="G4" s="269"/>
      <c r="H4" s="269"/>
      <c r="I4" s="270"/>
    </row>
    <row r="5" spans="2:9" ht="18" customHeight="1" x14ac:dyDescent="0.2">
      <c r="B5" s="272" t="s">
        <v>640</v>
      </c>
      <c r="C5" s="273"/>
      <c r="D5" s="273"/>
      <c r="E5" s="274"/>
      <c r="F5" s="269"/>
      <c r="G5" s="269"/>
      <c r="H5" s="269"/>
      <c r="I5" s="270"/>
    </row>
    <row r="6" spans="2:9" ht="19.5" customHeight="1" thickBot="1" x14ac:dyDescent="0.25">
      <c r="B6" s="275" t="s">
        <v>641</v>
      </c>
      <c r="C6" s="276"/>
      <c r="D6" s="276"/>
      <c r="E6" s="277"/>
      <c r="F6" s="278"/>
      <c r="G6" s="278"/>
      <c r="H6" s="278"/>
      <c r="I6" s="279"/>
    </row>
    <row r="7" spans="2:9" ht="38.25" x14ac:dyDescent="0.2">
      <c r="B7" s="264" t="s">
        <v>185</v>
      </c>
      <c r="C7" s="265"/>
      <c r="D7" s="266" t="s">
        <v>184</v>
      </c>
      <c r="E7" s="266" t="s">
        <v>186</v>
      </c>
      <c r="F7" s="267" t="s">
        <v>6</v>
      </c>
      <c r="G7" s="268"/>
      <c r="H7" s="98" t="s">
        <v>183</v>
      </c>
      <c r="I7" s="94" t="s">
        <v>93</v>
      </c>
    </row>
    <row r="8" spans="2:9" ht="13.5" thickBot="1" x14ac:dyDescent="0.25">
      <c r="B8" s="249"/>
      <c r="C8" s="250"/>
      <c r="D8" s="256"/>
      <c r="E8" s="256"/>
      <c r="F8" s="20" t="s">
        <v>187</v>
      </c>
      <c r="G8" s="21" t="s">
        <v>63</v>
      </c>
      <c r="H8" s="99" t="s">
        <v>188</v>
      </c>
      <c r="I8" s="21" t="s">
        <v>188</v>
      </c>
    </row>
    <row r="9" spans="2:9" ht="13.5" thickBot="1" x14ac:dyDescent="0.25">
      <c r="B9" s="240" t="s">
        <v>45</v>
      </c>
      <c r="C9" s="241"/>
      <c r="D9" s="22">
        <v>2</v>
      </c>
      <c r="E9" s="97">
        <v>3</v>
      </c>
      <c r="F9" s="23">
        <v>4</v>
      </c>
      <c r="G9" s="24">
        <v>5</v>
      </c>
      <c r="H9" s="100">
        <v>6</v>
      </c>
      <c r="I9" s="24" t="s">
        <v>508</v>
      </c>
    </row>
    <row r="10" spans="2:9" ht="26.25" thickBot="1" x14ac:dyDescent="0.25">
      <c r="B10" s="72" t="s">
        <v>189</v>
      </c>
      <c r="C10" s="105" t="s">
        <v>190</v>
      </c>
      <c r="D10" s="103"/>
      <c r="E10" s="95" t="s">
        <v>506</v>
      </c>
      <c r="F10" s="26" t="s">
        <v>19</v>
      </c>
      <c r="G10" s="27" t="s">
        <v>63</v>
      </c>
      <c r="H10" s="101" t="s">
        <v>205</v>
      </c>
      <c r="I10" s="96" t="s">
        <v>507</v>
      </c>
    </row>
    <row r="11" spans="2:9" ht="13.5" thickBot="1" x14ac:dyDescent="0.25">
      <c r="B11" s="257" t="s">
        <v>513</v>
      </c>
      <c r="C11" s="258"/>
      <c r="D11" s="104" t="s">
        <v>512</v>
      </c>
      <c r="E11" s="74" t="s">
        <v>561</v>
      </c>
      <c r="F11" s="75"/>
      <c r="G11" s="76"/>
      <c r="H11" s="102"/>
      <c r="I11" s="76"/>
    </row>
    <row r="12" spans="2:9" ht="13.5" thickBot="1" x14ac:dyDescent="0.25">
      <c r="B12" s="106"/>
      <c r="C12" s="36" t="s">
        <v>45</v>
      </c>
      <c r="D12" s="107" t="s">
        <v>514</v>
      </c>
      <c r="E12" s="37" t="s">
        <v>560</v>
      </c>
      <c r="F12" s="38" t="s">
        <v>182</v>
      </c>
      <c r="G12" s="108" t="s">
        <v>182</v>
      </c>
      <c r="H12" s="38" t="s">
        <v>182</v>
      </c>
      <c r="I12" s="108" t="s">
        <v>182</v>
      </c>
    </row>
    <row r="13" spans="2:9" ht="21" x14ac:dyDescent="0.2">
      <c r="B13" s="120" t="s">
        <v>191</v>
      </c>
      <c r="C13" s="121" t="s">
        <v>60</v>
      </c>
      <c r="D13" s="122" t="s">
        <v>568</v>
      </c>
      <c r="E13" s="4" t="s">
        <v>572</v>
      </c>
      <c r="F13" s="5" t="s">
        <v>132</v>
      </c>
      <c r="G13" s="110">
        <v>34</v>
      </c>
      <c r="H13" s="111"/>
      <c r="I13" s="157">
        <f>G13*H13</f>
        <v>0</v>
      </c>
    </row>
    <row r="14" spans="2:9" ht="21" x14ac:dyDescent="0.2">
      <c r="B14" s="123" t="s">
        <v>192</v>
      </c>
      <c r="C14" s="124" t="s">
        <v>163</v>
      </c>
      <c r="D14" s="125" t="s">
        <v>207</v>
      </c>
      <c r="E14" s="10" t="s">
        <v>573</v>
      </c>
      <c r="F14" s="11" t="s">
        <v>132</v>
      </c>
      <c r="G14" s="112">
        <v>26</v>
      </c>
      <c r="H14" s="113"/>
      <c r="I14" s="158">
        <f t="shared" ref="I14:I26" si="0">G14*H14</f>
        <v>0</v>
      </c>
    </row>
    <row r="15" spans="2:9" x14ac:dyDescent="0.2">
      <c r="B15" s="123" t="s">
        <v>204</v>
      </c>
      <c r="C15" s="124" t="s">
        <v>81</v>
      </c>
      <c r="D15" s="125" t="s">
        <v>569</v>
      </c>
      <c r="E15" s="10" t="s">
        <v>574</v>
      </c>
      <c r="F15" s="11" t="s">
        <v>132</v>
      </c>
      <c r="G15" s="112">
        <v>40</v>
      </c>
      <c r="H15" s="113"/>
      <c r="I15" s="158">
        <f t="shared" si="0"/>
        <v>0</v>
      </c>
    </row>
    <row r="16" spans="2:9" ht="31.5" x14ac:dyDescent="0.2">
      <c r="B16" s="123" t="s">
        <v>193</v>
      </c>
      <c r="C16" s="124" t="s">
        <v>153</v>
      </c>
      <c r="D16" s="125" t="s">
        <v>569</v>
      </c>
      <c r="E16" s="10" t="s">
        <v>575</v>
      </c>
      <c r="F16" s="11" t="s">
        <v>132</v>
      </c>
      <c r="G16" s="112">
        <v>5</v>
      </c>
      <c r="H16" s="113"/>
      <c r="I16" s="158">
        <f t="shared" si="0"/>
        <v>0</v>
      </c>
    </row>
    <row r="17" spans="2:9" ht="31.5" x14ac:dyDescent="0.2">
      <c r="B17" s="123" t="s">
        <v>194</v>
      </c>
      <c r="C17" s="124" t="s">
        <v>44</v>
      </c>
      <c r="D17" s="125" t="s">
        <v>569</v>
      </c>
      <c r="E17" s="10" t="s">
        <v>576</v>
      </c>
      <c r="F17" s="11" t="s">
        <v>132</v>
      </c>
      <c r="G17" s="112">
        <v>1</v>
      </c>
      <c r="H17" s="113"/>
      <c r="I17" s="158">
        <f t="shared" si="0"/>
        <v>0</v>
      </c>
    </row>
    <row r="18" spans="2:9" ht="31.5" x14ac:dyDescent="0.2">
      <c r="B18" s="123" t="s">
        <v>195</v>
      </c>
      <c r="C18" s="124" t="s">
        <v>181</v>
      </c>
      <c r="D18" s="125" t="s">
        <v>569</v>
      </c>
      <c r="E18" s="10" t="s">
        <v>577</v>
      </c>
      <c r="F18" s="11" t="s">
        <v>132</v>
      </c>
      <c r="G18" s="112">
        <v>13</v>
      </c>
      <c r="H18" s="113"/>
      <c r="I18" s="158">
        <f t="shared" si="0"/>
        <v>0</v>
      </c>
    </row>
    <row r="19" spans="2:9" ht="31.5" x14ac:dyDescent="0.2">
      <c r="B19" s="123" t="s">
        <v>196</v>
      </c>
      <c r="C19" s="124" t="s">
        <v>74</v>
      </c>
      <c r="D19" s="125" t="s">
        <v>569</v>
      </c>
      <c r="E19" s="10" t="s">
        <v>578</v>
      </c>
      <c r="F19" s="11" t="s">
        <v>132</v>
      </c>
      <c r="G19" s="112">
        <v>9</v>
      </c>
      <c r="H19" s="114"/>
      <c r="I19" s="158">
        <f t="shared" si="0"/>
        <v>0</v>
      </c>
    </row>
    <row r="20" spans="2:9" ht="31.5" x14ac:dyDescent="0.2">
      <c r="B20" s="123" t="s">
        <v>197</v>
      </c>
      <c r="C20" s="124" t="s">
        <v>175</v>
      </c>
      <c r="D20" s="125" t="s">
        <v>569</v>
      </c>
      <c r="E20" s="10" t="s">
        <v>579</v>
      </c>
      <c r="F20" s="11" t="s">
        <v>132</v>
      </c>
      <c r="G20" s="112">
        <v>1</v>
      </c>
      <c r="H20" s="114"/>
      <c r="I20" s="158">
        <f t="shared" si="0"/>
        <v>0</v>
      </c>
    </row>
    <row r="21" spans="2:9" ht="31.5" x14ac:dyDescent="0.2">
      <c r="B21" s="123" t="s">
        <v>198</v>
      </c>
      <c r="C21" s="124" t="s">
        <v>77</v>
      </c>
      <c r="D21" s="125" t="s">
        <v>569</v>
      </c>
      <c r="E21" s="10" t="s">
        <v>580</v>
      </c>
      <c r="F21" s="11" t="s">
        <v>132</v>
      </c>
      <c r="G21" s="112">
        <v>9</v>
      </c>
      <c r="H21" s="114"/>
      <c r="I21" s="158">
        <f t="shared" si="0"/>
        <v>0</v>
      </c>
    </row>
    <row r="22" spans="2:9" ht="31.5" x14ac:dyDescent="0.2">
      <c r="B22" s="123" t="s">
        <v>199</v>
      </c>
      <c r="C22" s="124" t="s">
        <v>152</v>
      </c>
      <c r="D22" s="125" t="s">
        <v>569</v>
      </c>
      <c r="E22" s="10" t="s">
        <v>581</v>
      </c>
      <c r="F22" s="11" t="s">
        <v>132</v>
      </c>
      <c r="G22" s="112">
        <v>10</v>
      </c>
      <c r="H22" s="114"/>
      <c r="I22" s="158">
        <f t="shared" si="0"/>
        <v>0</v>
      </c>
    </row>
    <row r="23" spans="2:9" ht="31.5" x14ac:dyDescent="0.2">
      <c r="B23" s="123" t="s">
        <v>200</v>
      </c>
      <c r="C23" s="124" t="s">
        <v>43</v>
      </c>
      <c r="D23" s="125" t="s">
        <v>569</v>
      </c>
      <c r="E23" s="10" t="s">
        <v>582</v>
      </c>
      <c r="F23" s="11" t="s">
        <v>132</v>
      </c>
      <c r="G23" s="112">
        <v>7</v>
      </c>
      <c r="H23" s="114"/>
      <c r="I23" s="158">
        <f t="shared" si="0"/>
        <v>0</v>
      </c>
    </row>
    <row r="24" spans="2:9" ht="31.5" x14ac:dyDescent="0.2">
      <c r="B24" s="123" t="s">
        <v>201</v>
      </c>
      <c r="C24" s="124" t="s">
        <v>180</v>
      </c>
      <c r="D24" s="125" t="s">
        <v>570</v>
      </c>
      <c r="E24" s="10" t="s">
        <v>583</v>
      </c>
      <c r="F24" s="11" t="s">
        <v>132</v>
      </c>
      <c r="G24" s="112">
        <v>1</v>
      </c>
      <c r="H24" s="115"/>
      <c r="I24" s="158">
        <f t="shared" si="0"/>
        <v>0</v>
      </c>
    </row>
    <row r="25" spans="2:9" ht="21" x14ac:dyDescent="0.2">
      <c r="B25" s="123" t="s">
        <v>202</v>
      </c>
      <c r="C25" s="124" t="s">
        <v>73</v>
      </c>
      <c r="D25" s="125" t="s">
        <v>571</v>
      </c>
      <c r="E25" s="10" t="s">
        <v>584</v>
      </c>
      <c r="F25" s="11" t="s">
        <v>132</v>
      </c>
      <c r="G25" s="112">
        <v>1</v>
      </c>
      <c r="H25" s="115"/>
      <c r="I25" s="158">
        <f t="shared" si="0"/>
        <v>0</v>
      </c>
    </row>
    <row r="26" spans="2:9" ht="13.5" thickBot="1" x14ac:dyDescent="0.25">
      <c r="B26" s="126" t="s">
        <v>203</v>
      </c>
      <c r="C26" s="127" t="s">
        <v>142</v>
      </c>
      <c r="D26" s="128" t="s">
        <v>569</v>
      </c>
      <c r="E26" s="16" t="s">
        <v>585</v>
      </c>
      <c r="F26" s="17" t="s">
        <v>132</v>
      </c>
      <c r="G26" s="116">
        <v>1</v>
      </c>
      <c r="H26" s="117"/>
      <c r="I26" s="159">
        <f t="shared" si="0"/>
        <v>0</v>
      </c>
    </row>
    <row r="27" spans="2:9" ht="13.5" thickBot="1" x14ac:dyDescent="0.25">
      <c r="B27" s="231" t="s">
        <v>564</v>
      </c>
      <c r="C27" s="232"/>
      <c r="D27" s="232"/>
      <c r="E27" s="232"/>
      <c r="F27" s="232"/>
      <c r="G27" s="232"/>
      <c r="H27" s="271"/>
      <c r="I27" s="160">
        <f>SUM(I13:I26)</f>
        <v>0</v>
      </c>
    </row>
    <row r="28" spans="2:9" ht="13.5" thickBot="1" x14ac:dyDescent="0.25">
      <c r="B28" s="129"/>
      <c r="C28" s="130" t="s">
        <v>171</v>
      </c>
      <c r="D28" s="131" t="s">
        <v>56</v>
      </c>
      <c r="E28" s="28" t="s">
        <v>557</v>
      </c>
      <c r="F28" s="33" t="s">
        <v>182</v>
      </c>
      <c r="G28" s="30" t="s">
        <v>182</v>
      </c>
      <c r="H28" s="118"/>
      <c r="I28" s="119"/>
    </row>
    <row r="29" spans="2:9" ht="31.5" x14ac:dyDescent="0.2">
      <c r="B29" s="132" t="s">
        <v>344</v>
      </c>
      <c r="C29" s="121" t="s">
        <v>2</v>
      </c>
      <c r="D29" s="122" t="s">
        <v>586</v>
      </c>
      <c r="E29" s="4" t="s">
        <v>593</v>
      </c>
      <c r="F29" s="5" t="s">
        <v>75</v>
      </c>
      <c r="G29" s="110">
        <v>247</v>
      </c>
      <c r="H29" s="133"/>
      <c r="I29" s="161">
        <f>G29*H29</f>
        <v>0</v>
      </c>
    </row>
    <row r="30" spans="2:9" ht="31.5" x14ac:dyDescent="0.2">
      <c r="B30" s="134" t="s">
        <v>350</v>
      </c>
      <c r="C30" s="124" t="s">
        <v>133</v>
      </c>
      <c r="D30" s="125" t="s">
        <v>586</v>
      </c>
      <c r="E30" s="10" t="s">
        <v>594</v>
      </c>
      <c r="F30" s="11" t="s">
        <v>75</v>
      </c>
      <c r="G30" s="112">
        <v>116</v>
      </c>
      <c r="H30" s="115"/>
      <c r="I30" s="161">
        <f t="shared" ref="I30:I31" si="1">G30*H30</f>
        <v>0</v>
      </c>
    </row>
    <row r="31" spans="2:9" ht="21.75" thickBot="1" x14ac:dyDescent="0.25">
      <c r="B31" s="135" t="s">
        <v>351</v>
      </c>
      <c r="C31" s="127" t="s">
        <v>22</v>
      </c>
      <c r="D31" s="128" t="s">
        <v>587</v>
      </c>
      <c r="E31" s="16" t="s">
        <v>595</v>
      </c>
      <c r="F31" s="17" t="s">
        <v>132</v>
      </c>
      <c r="G31" s="116">
        <v>58</v>
      </c>
      <c r="H31" s="117"/>
      <c r="I31" s="162">
        <f t="shared" si="1"/>
        <v>0</v>
      </c>
    </row>
    <row r="32" spans="2:9" ht="13.5" thickBot="1" x14ac:dyDescent="0.25">
      <c r="B32" s="231" t="s">
        <v>565</v>
      </c>
      <c r="C32" s="232"/>
      <c r="D32" s="232"/>
      <c r="E32" s="232"/>
      <c r="F32" s="232"/>
      <c r="G32" s="232"/>
      <c r="H32" s="271"/>
      <c r="I32" s="163">
        <f>SUM(I29:I31)</f>
        <v>0</v>
      </c>
    </row>
    <row r="33" spans="2:9" ht="13.5" thickBot="1" x14ac:dyDescent="0.25">
      <c r="B33" s="129"/>
      <c r="C33" s="130" t="s">
        <v>69</v>
      </c>
      <c r="D33" s="131" t="s">
        <v>56</v>
      </c>
      <c r="E33" s="28" t="s">
        <v>558</v>
      </c>
      <c r="F33" s="33" t="s">
        <v>182</v>
      </c>
      <c r="G33" s="30" t="s">
        <v>182</v>
      </c>
      <c r="H33" s="118"/>
      <c r="I33" s="109"/>
    </row>
    <row r="34" spans="2:9" ht="42.75" thickBot="1" x14ac:dyDescent="0.25">
      <c r="B34" s="136" t="s">
        <v>352</v>
      </c>
      <c r="C34" s="137" t="s">
        <v>31</v>
      </c>
      <c r="D34" s="138" t="s">
        <v>588</v>
      </c>
      <c r="E34" s="139" t="s">
        <v>590</v>
      </c>
      <c r="F34" s="140" t="s">
        <v>120</v>
      </c>
      <c r="G34" s="141">
        <v>1</v>
      </c>
      <c r="H34" s="142"/>
      <c r="I34" s="162">
        <f>G34*H34</f>
        <v>0</v>
      </c>
    </row>
    <row r="35" spans="2:9" ht="13.5" thickBot="1" x14ac:dyDescent="0.25">
      <c r="B35" s="231" t="s">
        <v>566</v>
      </c>
      <c r="C35" s="232"/>
      <c r="D35" s="232"/>
      <c r="E35" s="232"/>
      <c r="F35" s="232"/>
      <c r="G35" s="232"/>
      <c r="H35" s="271"/>
      <c r="I35" s="163">
        <f>SUM(I34)</f>
        <v>0</v>
      </c>
    </row>
    <row r="36" spans="2:9" ht="13.5" thickBot="1" x14ac:dyDescent="0.25">
      <c r="B36" s="129"/>
      <c r="C36" s="130" t="s">
        <v>138</v>
      </c>
      <c r="D36" s="131" t="s">
        <v>56</v>
      </c>
      <c r="E36" s="28" t="s">
        <v>559</v>
      </c>
      <c r="F36" s="33" t="s">
        <v>182</v>
      </c>
      <c r="G36" s="30" t="s">
        <v>182</v>
      </c>
      <c r="H36" s="118"/>
      <c r="I36" s="109"/>
    </row>
    <row r="37" spans="2:9" ht="21" x14ac:dyDescent="0.2">
      <c r="B37" s="132" t="s">
        <v>353</v>
      </c>
      <c r="C37" s="121" t="s">
        <v>128</v>
      </c>
      <c r="D37" s="122" t="s">
        <v>207</v>
      </c>
      <c r="E37" s="4" t="s">
        <v>591</v>
      </c>
      <c r="F37" s="5" t="s">
        <v>106</v>
      </c>
      <c r="G37" s="110">
        <v>110</v>
      </c>
      <c r="H37" s="133"/>
      <c r="I37" s="161">
        <f>G37*H37</f>
        <v>0</v>
      </c>
    </row>
    <row r="38" spans="2:9" ht="13.5" thickBot="1" x14ac:dyDescent="0.25">
      <c r="B38" s="143" t="s">
        <v>354</v>
      </c>
      <c r="C38" s="127" t="s">
        <v>7</v>
      </c>
      <c r="D38" s="128" t="s">
        <v>589</v>
      </c>
      <c r="E38" s="16" t="s">
        <v>592</v>
      </c>
      <c r="F38" s="17" t="s">
        <v>106</v>
      </c>
      <c r="G38" s="116">
        <v>495</v>
      </c>
      <c r="H38" s="117"/>
      <c r="I38" s="162">
        <f>G38*H38</f>
        <v>0</v>
      </c>
    </row>
    <row r="39" spans="2:9" ht="13.5" thickBot="1" x14ac:dyDescent="0.25">
      <c r="B39" s="231" t="s">
        <v>567</v>
      </c>
      <c r="C39" s="232"/>
      <c r="D39" s="232"/>
      <c r="E39" s="232"/>
      <c r="F39" s="232"/>
      <c r="G39" s="232"/>
      <c r="H39" s="271"/>
      <c r="I39" s="163">
        <f>SUM(I37,I38)</f>
        <v>0</v>
      </c>
    </row>
    <row r="40" spans="2:9" ht="20.25" customHeight="1" thickBot="1" x14ac:dyDescent="0.25">
      <c r="B40" s="237" t="s">
        <v>596</v>
      </c>
      <c r="C40" s="238"/>
      <c r="D40" s="238"/>
      <c r="E40" s="238"/>
      <c r="F40" s="238"/>
      <c r="G40" s="238"/>
      <c r="H40" s="239"/>
      <c r="I40" s="154">
        <f>SUM(I27,I32,I35,I39)</f>
        <v>0</v>
      </c>
    </row>
    <row r="41" spans="2:9" ht="61.5" customHeight="1" x14ac:dyDescent="0.2">
      <c r="B41" s="225" t="s">
        <v>624</v>
      </c>
      <c r="C41" s="225"/>
      <c r="D41" s="225"/>
      <c r="E41" s="225"/>
      <c r="F41" s="225"/>
      <c r="G41" s="225"/>
    </row>
    <row r="42" spans="2:9" ht="121.5" customHeight="1" x14ac:dyDescent="0.2">
      <c r="B42" s="197"/>
      <c r="C42" s="197"/>
      <c r="D42" s="197"/>
      <c r="E42" s="226" t="s">
        <v>627</v>
      </c>
      <c r="F42" s="226"/>
      <c r="G42" s="226"/>
    </row>
    <row r="43" spans="2:9" ht="66.75" customHeight="1" x14ac:dyDescent="0.2">
      <c r="B43" s="205"/>
      <c r="C43" s="205"/>
      <c r="D43" s="205"/>
      <c r="E43" s="226" t="s">
        <v>626</v>
      </c>
      <c r="F43" s="226"/>
      <c r="G43" s="226"/>
    </row>
  </sheetData>
  <mergeCells count="20">
    <mergeCell ref="B9:C9"/>
    <mergeCell ref="B2:I2"/>
    <mergeCell ref="B7:C8"/>
    <mergeCell ref="D7:D8"/>
    <mergeCell ref="E7:E8"/>
    <mergeCell ref="F7:G7"/>
    <mergeCell ref="B3:E3"/>
    <mergeCell ref="B4:E4"/>
    <mergeCell ref="B6:E6"/>
    <mergeCell ref="F3:I6"/>
    <mergeCell ref="B5:E5"/>
    <mergeCell ref="B41:G41"/>
    <mergeCell ref="E42:G42"/>
    <mergeCell ref="E43:G43"/>
    <mergeCell ref="B11:C11"/>
    <mergeCell ref="B40:H40"/>
    <mergeCell ref="B27:H27"/>
    <mergeCell ref="B32:H32"/>
    <mergeCell ref="B35:H35"/>
    <mergeCell ref="B39:H39"/>
  </mergeCells>
  <pageMargins left="0.70866141732283472" right="0.70866141732283472" top="0.74803149606299213" bottom="0.74803149606299213" header="0.31496062992125984" footer="0.31496062992125984"/>
  <pageSetup paperSize="9" scale="64"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22B0B-3FBB-4B35-8C95-DE30F9FF2E49}">
  <sheetPr>
    <pageSetUpPr fitToPage="1"/>
  </sheetPr>
  <dimension ref="B1:D12"/>
  <sheetViews>
    <sheetView view="pageBreakPreview" zoomScale="60" zoomScaleNormal="100" workbookViewId="0">
      <selection activeCell="D26" sqref="D26"/>
    </sheetView>
  </sheetViews>
  <sheetFormatPr defaultRowHeight="12.75" x14ac:dyDescent="0.2"/>
  <cols>
    <col min="2" max="2" width="22.5703125" customWidth="1"/>
    <col min="3" max="3" width="33.140625" customWidth="1"/>
    <col min="4" max="4" width="29.5703125" customWidth="1"/>
  </cols>
  <sheetData>
    <row r="1" spans="2:4" ht="13.5" thickBot="1" x14ac:dyDescent="0.25"/>
    <row r="2" spans="2:4" ht="78" customHeight="1" thickBot="1" x14ac:dyDescent="0.25">
      <c r="B2" s="282" t="s">
        <v>547</v>
      </c>
      <c r="C2" s="283"/>
      <c r="D2" s="284"/>
    </row>
    <row r="3" spans="2:4" ht="18" customHeight="1" thickBot="1" x14ac:dyDescent="0.25">
      <c r="B3" s="285" t="s">
        <v>546</v>
      </c>
      <c r="C3" s="286"/>
      <c r="D3" s="287"/>
    </row>
    <row r="4" spans="2:4" ht="19.5" customHeight="1" thickBot="1" x14ac:dyDescent="0.25">
      <c r="B4" s="91" t="s">
        <v>548</v>
      </c>
      <c r="C4" s="92" t="s">
        <v>549</v>
      </c>
      <c r="D4" s="93" t="s">
        <v>550</v>
      </c>
    </row>
    <row r="5" spans="2:4" x14ac:dyDescent="0.2">
      <c r="B5" s="144" t="s">
        <v>551</v>
      </c>
      <c r="C5" s="145" t="s">
        <v>600</v>
      </c>
      <c r="D5" s="164">
        <f>'KO-część drogowa'!H198</f>
        <v>0</v>
      </c>
    </row>
    <row r="6" spans="2:4" x14ac:dyDescent="0.2">
      <c r="B6" s="146" t="s">
        <v>552</v>
      </c>
      <c r="C6" s="147" t="s">
        <v>601</v>
      </c>
      <c r="D6" s="165">
        <f>'KO-linia nN'!I18</f>
        <v>0</v>
      </c>
    </row>
    <row r="7" spans="2:4" ht="13.5" thickBot="1" x14ac:dyDescent="0.25">
      <c r="B7" s="146" t="s">
        <v>553</v>
      </c>
      <c r="C7" s="147" t="s">
        <v>561</v>
      </c>
      <c r="D7" s="165">
        <f>'KO-organizacja'!I40</f>
        <v>0</v>
      </c>
    </row>
    <row r="8" spans="2:4" ht="13.5" thickBot="1" x14ac:dyDescent="0.25">
      <c r="B8" s="288" t="s">
        <v>554</v>
      </c>
      <c r="C8" s="289"/>
      <c r="D8" s="166">
        <f>SUM(D5:D7)</f>
        <v>0</v>
      </c>
    </row>
    <row r="9" spans="2:4" ht="13.5" thickBot="1" x14ac:dyDescent="0.25">
      <c r="B9" s="288" t="s">
        <v>555</v>
      </c>
      <c r="C9" s="289"/>
      <c r="D9" s="166">
        <f>D8*23%</f>
        <v>0</v>
      </c>
    </row>
    <row r="10" spans="2:4" ht="13.5" thickBot="1" x14ac:dyDescent="0.25">
      <c r="B10" s="290" t="s">
        <v>556</v>
      </c>
      <c r="C10" s="291"/>
      <c r="D10" s="167">
        <f>SUM(D8:D9)</f>
        <v>0</v>
      </c>
    </row>
    <row r="11" spans="2:4" ht="78" customHeight="1" thickBot="1" x14ac:dyDescent="0.25">
      <c r="B11" s="198"/>
      <c r="C11" s="280" t="s">
        <v>628</v>
      </c>
      <c r="D11" s="281"/>
    </row>
    <row r="12" spans="2:4" ht="57.75" customHeight="1" thickBot="1" x14ac:dyDescent="0.25">
      <c r="B12" s="199"/>
      <c r="C12" s="280" t="s">
        <v>629</v>
      </c>
      <c r="D12" s="281"/>
    </row>
  </sheetData>
  <mergeCells count="7">
    <mergeCell ref="C12:D12"/>
    <mergeCell ref="B2:D2"/>
    <mergeCell ref="B3:D3"/>
    <mergeCell ref="B8:C8"/>
    <mergeCell ref="B9:C9"/>
    <mergeCell ref="B10:C10"/>
    <mergeCell ref="C11:D11"/>
  </mergeCells>
  <pageMargins left="0.70866141732283472" right="0.70866141732283472" top="0.74803149606299213" bottom="0.74803149606299213" header="0.31496062992125984" footer="0.31496062992125984"/>
  <pageSetup paperSize="9" scale="94"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KO-część drogowa</vt:lpstr>
      <vt:lpstr>KO-linia nN</vt:lpstr>
      <vt:lpstr>KO-organizacja</vt:lpstr>
      <vt:lpstr>Tabela elementów scalonych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Michał Bujok</dc:creator>
  <cp:lastModifiedBy>Michał Bujok</cp:lastModifiedBy>
  <cp:lastPrinted>2019-04-17T11:27:47Z</cp:lastPrinted>
  <dcterms:created xsi:type="dcterms:W3CDTF">2019-03-22T10:16:38Z</dcterms:created>
  <dcterms:modified xsi:type="dcterms:W3CDTF">2019-04-17T11:28:06Z</dcterms:modified>
</cp:coreProperties>
</file>