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Załącznik 2 Razem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<sst xmlns="http://schemas.openxmlformats.org/spreadsheetml/2006/main" count="34" uniqueCount="24">
  <si>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L.p</t>
  </si>
  <si>
    <t>Nazwa</t>
  </si>
  <si>
    <t>Jednostka</t>
  </si>
  <si>
    <t>Od</t>
  </si>
  <si>
    <t>Do</t>
  </si>
  <si>
    <t>Nakłady</t>
  </si>
  <si>
    <t>2017</t>
  </si>
  <si>
    <t>2018</t>
  </si>
  <si>
    <t>2019</t>
  </si>
  <si>
    <t>2020</t>
  </si>
  <si>
    <t>Limit zobowiązań</t>
  </si>
  <si>
    <t/>
  </si>
  <si>
    <t xml:space="preserve"> - wydatki bieżące</t>
  </si>
  <si>
    <t xml:space="preserve"> 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</si>
  <si>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</si>
  <si>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</si>
  <si>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</t>
  </si>
  <si>
    <t>1.1.2</t>
  </si>
  <si>
    <t>1.1.2.1</t>
  </si>
  <si>
    <t>Podniesienie jakości, dostępności oraz zwiększenie wykorzystania administracyjnych zasobów mapowych subregionu południowego województwa ślaskiego - zadanie z zakresu e-geodezji</t>
  </si>
  <si>
    <t>Starostwo Powiatowe</t>
  </si>
  <si>
    <t>1.1.1.1</t>
  </si>
  <si>
    <t>Zmiany w wykazie przedsięwzięć wieloletnich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</si>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</sst>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name val="Calibri"/>
      <family val="0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16" sqref="I16"/>
    </sheetView>
  </sheetViews>
  <sheetFormatPr defaultColWidth="9.140625" defaultRowHeight="15"/>
  <cols>
    <col min="1" max="1" width="7.140625" style="0" customWidth="1"/>
    <col min="2" max="2" width="50.00390625" style="0" customWidth="1"/>
    <col min="3" max="3" width="21.421875" style="0" customWidth="1"/>
    <col min="4" max="5" width="8.57421875" style="0" customWidth="1"/>
    <col min="6" max="10" width="12.8515625" style="0" customWidth="1"/>
    <col min="11" max="11" width="15.71093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 t="s">
        <v>23</v>
      </c>
    </row>
    <row r="2" spans="1:11" ht="20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73.5" customHeight="1">
      <c r="A5" s="2" t="s">
        <v>14</v>
      </c>
      <c r="B5" s="3" t="s">
        <v>15</v>
      </c>
      <c r="C5" s="2" t="s">
        <v>11</v>
      </c>
      <c r="D5" s="2" t="s">
        <v>11</v>
      </c>
      <c r="E5" s="2" t="s">
        <v>11</v>
      </c>
      <c r="F5" s="4">
        <f>VLOOKUP("1.1.1",A5:K9,6,FALSE)+VLOOKUP("1.1.2",A5:K9,6,FALSE)</f>
        <v>10060000</v>
      </c>
      <c r="G5" s="4">
        <f>VLOOKUP("1.1.1",A5:K9,7,FALSE)+VLOOKUP("1.1.2",A5:K9,7,FALSE)</f>
        <v>3860222</v>
      </c>
      <c r="H5" s="4">
        <f>VLOOKUP("1.1.1",A5:K9,8,FALSE)+VLOOKUP("1.1.2",A5:K9,8,FALSE)</f>
        <v>5136177</v>
      </c>
      <c r="I5" s="4">
        <f>VLOOKUP("1.1.1",A5:K9,9,FALSE)+VLOOKUP("1.1.2",A5:K9,9,FALSE)</f>
        <v>1028111</v>
      </c>
      <c r="J5" s="4">
        <f>VLOOKUP("1.1.1",A5:K9,10,FALSE)+VLOOKUP("1.1.2",A5:K9,10,FALSE)</f>
        <v>0</v>
      </c>
      <c r="K5" s="4">
        <f>VLOOKUP("1.1.1",A5:K9,11,FALSE)+VLOOKUP("1.1.2",A5:K9,11,FALSE)</f>
        <v>10041010</v>
      </c>
    </row>
    <row r="6" spans="1:11" ht="19.5" customHeight="1">
      <c r="A6" s="2" t="s">
        <v>16</v>
      </c>
      <c r="B6" s="5" t="s">
        <v>12</v>
      </c>
      <c r="C6" s="2" t="s">
        <v>11</v>
      </c>
      <c r="D6" s="2" t="s">
        <v>11</v>
      </c>
      <c r="E6" s="2" t="s">
        <v>11</v>
      </c>
      <c r="F6" s="4">
        <f>F7</f>
        <v>161784</v>
      </c>
      <c r="G6" s="4">
        <f>G7</f>
        <v>52548</v>
      </c>
      <c r="H6" s="4">
        <f>H7</f>
        <v>48927</v>
      </c>
      <c r="I6" s="4">
        <f>I7</f>
        <v>60309</v>
      </c>
      <c r="J6" s="4">
        <f>J7</f>
        <v>0</v>
      </c>
      <c r="K6" s="4">
        <f>K7</f>
        <v>161784</v>
      </c>
    </row>
    <row r="7" spans="1:11" ht="60" customHeight="1">
      <c r="A7" s="2" t="s">
        <v>21</v>
      </c>
      <c r="B7" s="7" t="s">
        <v>19</v>
      </c>
      <c r="C7" s="7" t="s">
        <v>20</v>
      </c>
      <c r="D7" s="8">
        <v>2015</v>
      </c>
      <c r="E7" s="8">
        <v>2019</v>
      </c>
      <c r="F7" s="9">
        <v>161784</v>
      </c>
      <c r="G7" s="9">
        <v>52548</v>
      </c>
      <c r="H7" s="9">
        <v>48927</v>
      </c>
      <c r="I7" s="9">
        <v>60309</v>
      </c>
      <c r="J7" s="4"/>
      <c r="K7" s="9">
        <v>161784</v>
      </c>
    </row>
    <row r="8" spans="1:11" ht="18" customHeight="1">
      <c r="A8" s="2" t="s">
        <v>17</v>
      </c>
      <c r="B8" s="5" t="s">
        <v>13</v>
      </c>
      <c r="C8" s="2" t="s">
        <v>11</v>
      </c>
      <c r="D8" s="2" t="s">
        <v>11</v>
      </c>
      <c r="E8" s="2" t="s">
        <v>11</v>
      </c>
      <c r="F8" s="4">
        <f>SUMIF(A9:A9,"1.1.2.*",F9:F9)</f>
        <v>9898216</v>
      </c>
      <c r="G8" s="4">
        <f>SUMIF(A9:A9,"1.1.2.*",G9:G9)</f>
        <v>3807674</v>
      </c>
      <c r="H8" s="4">
        <f>SUMIF(A9:A9,"1.1.2.*",H9:H9)</f>
        <v>5087250</v>
      </c>
      <c r="I8" s="4">
        <f>SUMIF(A9:A9,"1.1.2.*",I9:I9)</f>
        <v>967802</v>
      </c>
      <c r="J8" s="4">
        <f>SUMIF(A9:A9,"1.1.2.*",J9:J9)</f>
        <v>0</v>
      </c>
      <c r="K8" s="4">
        <f>SUMIF(A9:A9,"1.1.2.*",K9:K9)</f>
        <v>9879226</v>
      </c>
    </row>
    <row r="9" spans="1:11" ht="60" customHeight="1">
      <c r="A9" s="6" t="s">
        <v>18</v>
      </c>
      <c r="B9" s="7" t="s">
        <v>19</v>
      </c>
      <c r="C9" s="7" t="s">
        <v>20</v>
      </c>
      <c r="D9" s="8">
        <v>2015</v>
      </c>
      <c r="E9" s="8">
        <v>2019</v>
      </c>
      <c r="F9" s="9">
        <v>9898216</v>
      </c>
      <c r="G9" s="9">
        <v>3807674</v>
      </c>
      <c r="H9" s="9">
        <v>5087250</v>
      </c>
      <c r="I9" s="9">
        <v>967802</v>
      </c>
      <c r="J9" s="9">
        <v>0</v>
      </c>
      <c r="K9" s="9">
        <v>9879226</v>
      </c>
    </row>
  </sheetData>
  <sheetProtection/>
  <mergeCells count="1">
    <mergeCell ref="A2:K2"/>
  </mergeCells>
  <conditionalFormatting sqref="F7:K7 B6:K6">
    <cfRule type="beginsWith" priority="1" dxfId="1" operator="beginsWith" text="Tak">
      <formula>LEFT(B6,LEN("Tak"))="Tak"</formula>
    </cfRule>
    <cfRule type="beginsWith" priority="2" dxfId="0" operator="beginsWith" text="Nie">
      <formula>LEFT(B6,LEN("Nie"))="Nie"</formula>
    </cfRule>
  </conditionalFormatting>
  <conditionalFormatting sqref="B8:K8">
    <cfRule type="beginsWith" priority="3" dxfId="1" operator="beginsWith" text="Tak">
      <formula>LEFT(B8,LEN("Tak"))="Tak"</formula>
    </cfRule>
    <cfRule type="beginsWith" priority="4" dxfId="0" operator="beginsWith" text="Nie">
      <formula>LEFT(B8,LEN("Nie"))="Nie"</formula>
    </cfRule>
  </conditionalFormatting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2016-12-14T07:02:50Z</cp:lastPrinted>
  <dcterms:created xsi:type="dcterms:W3CDTF">2016-12-14T06:28:48Z</dcterms:created>
  <dcterms:modified xsi:type="dcterms:W3CDTF">2016-12-19T10:52:02Z</dcterms:modified>
  <cp:category/>
  <cp:version/>
  <cp:contentType/>
  <cp:contentStatus/>
</cp:coreProperties>
</file>