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195" windowHeight="11580" firstSheet="6" activeTab="6"/>
  </bookViews>
  <sheets>
    <sheet name="II LO Cieszyn" sheetId="1" r:id="rId1"/>
    <sheet name="ZSO Skoczów" sheetId="2" r:id="rId2"/>
    <sheet name="I LO Cieszyn" sheetId="3" r:id="rId3"/>
    <sheet name="ZSO Wisła" sheetId="4" r:id="rId4"/>
    <sheet name="ZSZ Skoczów" sheetId="5" r:id="rId5"/>
    <sheet name="ZSEG Cieszyn" sheetId="6" r:id="rId6"/>
    <sheet name="ZSGH Wisła" sheetId="7" r:id="rId7"/>
    <sheet name="ZS Cieszyn" sheetId="8" r:id="rId8"/>
    <sheet name="ZSB Cieszyn" sheetId="9" r:id="rId9"/>
    <sheet name="ZSP Ustroń" sheetId="10" r:id="rId10"/>
    <sheet name="ZSP Istebna" sheetId="11" r:id="rId11"/>
    <sheet name="ZSR Międzyświeć" sheetId="12" r:id="rId12"/>
    <sheet name="ZST Cieszyn" sheetId="13" r:id="rId13"/>
    <sheet name="CKP Bażanowice" sheetId="14" r:id="rId14"/>
    <sheet name="ZPSWR Cieszyn" sheetId="15" r:id="rId15"/>
    <sheet name="ZPPP Cieszyn" sheetId="16" r:id="rId16"/>
    <sheet name="OPP Koniaków" sheetId="17" r:id="rId17"/>
    <sheet name="SSM Wisla-Malinka" sheetId="18" r:id="rId18"/>
    <sheet name="Podsumowanie" sheetId="19" r:id="rId19"/>
  </sheets>
  <definedNames>
    <definedName name="_xlnm.Print_Area" localSheetId="13">'CKP Bażanowice'!$A$1:$F$33</definedName>
    <definedName name="_xlnm.Print_Area" localSheetId="2">'I LO Cieszyn'!$A$1:$F$41</definedName>
    <definedName name="_xlnm.Print_Area" localSheetId="0">'II LO Cieszyn'!$A$1:$F$53</definedName>
    <definedName name="_xlnm.Print_Area" localSheetId="16">'OPP Koniaków'!$A$1:$F$32</definedName>
    <definedName name="_xlnm.Print_Area" localSheetId="17">'SSM Wisla-Malinka'!$A$1:$F$15</definedName>
    <definedName name="_xlnm.Print_Area" localSheetId="15">'ZPPP Cieszyn'!$A$1:$G$33</definedName>
    <definedName name="_xlnm.Print_Area" localSheetId="14">'ZPSWR Cieszyn'!$A$1:$F$49</definedName>
    <definedName name="_xlnm.Print_Area" localSheetId="7">'ZS Cieszyn'!$A$1:$F$108</definedName>
    <definedName name="_xlnm.Print_Area" localSheetId="8">'ZSB Cieszyn'!$A$1:$F$62</definedName>
    <definedName name="_xlnm.Print_Area" localSheetId="5">'ZSEG Cieszyn'!$A$1:$F$45</definedName>
    <definedName name="_xlnm.Print_Area" localSheetId="6">'ZSGH Wisła'!$A$1:$F$71</definedName>
    <definedName name="_xlnm.Print_Area" localSheetId="1">'ZSO Skoczów'!$A$1:$F$38</definedName>
    <definedName name="_xlnm.Print_Area" localSheetId="3">'ZSO Wisła'!$A$1:$F$39</definedName>
    <definedName name="_xlnm.Print_Area" localSheetId="10">'ZSP Istebna'!$A$1:$F$72</definedName>
    <definedName name="_xlnm.Print_Area" localSheetId="9">'ZSP Ustroń'!$A$1:$F$38</definedName>
    <definedName name="_xlnm.Print_Area" localSheetId="11">'ZSR Międzyświeć'!$A$1:$F$40</definedName>
    <definedName name="_xlnm.Print_Area" localSheetId="12">'ZST Cieszyn'!$A$1:$F$45</definedName>
    <definedName name="_xlnm.Print_Area" localSheetId="4">'ZSZ Skoczów'!$A$1:$F$39</definedName>
    <definedName name="_xlnm.Print_Titles" localSheetId="13">'CKP Bażanowice'!$2:$2</definedName>
    <definedName name="_xlnm.Print_Titles" localSheetId="2">'I LO Cieszyn'!$2:$2</definedName>
    <definedName name="_xlnm.Print_Titles" localSheetId="0">'II LO Cieszyn'!$2:$2</definedName>
    <definedName name="_xlnm.Print_Titles" localSheetId="16">'OPP Koniaków'!$2:$2</definedName>
    <definedName name="_xlnm.Print_Titles" localSheetId="15">'ZPPP Cieszyn'!$2:$2</definedName>
    <definedName name="_xlnm.Print_Titles" localSheetId="14">'ZPSWR Cieszyn'!$2:$2</definedName>
    <definedName name="_xlnm.Print_Titles" localSheetId="7">'ZS Cieszyn'!$3:$3</definedName>
    <definedName name="_xlnm.Print_Titles" localSheetId="8">'ZSB Cieszyn'!$2:$2</definedName>
    <definedName name="_xlnm.Print_Titles" localSheetId="5">'ZSEG Cieszyn'!$2:$2</definedName>
    <definedName name="_xlnm.Print_Titles" localSheetId="6">'ZSGH Wisła'!$2:$2</definedName>
    <definedName name="_xlnm.Print_Titles" localSheetId="1">'ZSO Skoczów'!$2:$2</definedName>
    <definedName name="_xlnm.Print_Titles" localSheetId="3">'ZSO Wisła'!$2:$2</definedName>
    <definedName name="_xlnm.Print_Titles" localSheetId="10">'ZSP Istebna'!$2:$2</definedName>
    <definedName name="_xlnm.Print_Titles" localSheetId="9">'ZSP Ustroń'!$2:$2</definedName>
    <definedName name="_xlnm.Print_Titles" localSheetId="11">'ZSR Międzyświeć'!$2:$2</definedName>
    <definedName name="_xlnm.Print_Titles" localSheetId="12">'ZST Cieszyn'!$2:$2</definedName>
    <definedName name="_xlnm.Print_Titles" localSheetId="4">'ZSZ Skoczów'!$2:$2</definedName>
  </definedNames>
  <calcPr fullCalcOnLoad="1"/>
</workbook>
</file>

<file path=xl/sharedStrings.xml><?xml version="1.0" encoding="utf-8"?>
<sst xmlns="http://schemas.openxmlformats.org/spreadsheetml/2006/main" count="1390" uniqueCount="171">
  <si>
    <t>§</t>
  </si>
  <si>
    <t>Wyszczególnienie</t>
  </si>
  <si>
    <t xml:space="preserve">4300 - </t>
  </si>
  <si>
    <t>zakup usług pozostałych</t>
  </si>
  <si>
    <t>pozostałe odsetki</t>
  </si>
  <si>
    <t>dodatkowe wynagrodzenie roczne</t>
  </si>
  <si>
    <t>składki na ubezpieczenia społeczne</t>
  </si>
  <si>
    <t>składki na Fundusz Pracy</t>
  </si>
  <si>
    <t xml:space="preserve">4210 - </t>
  </si>
  <si>
    <t>zakup materiałów i wyposażenia</t>
  </si>
  <si>
    <t xml:space="preserve">4260 - </t>
  </si>
  <si>
    <t>zakup energii</t>
  </si>
  <si>
    <t xml:space="preserve">4270 - </t>
  </si>
  <si>
    <t>zakup usług remontowych</t>
  </si>
  <si>
    <t xml:space="preserve">4410 - </t>
  </si>
  <si>
    <t>podróże służbowe krajowe</t>
  </si>
  <si>
    <t xml:space="preserve">4430 - </t>
  </si>
  <si>
    <t>różne opłaty i składki</t>
  </si>
  <si>
    <t xml:space="preserve">4440 - </t>
  </si>
  <si>
    <t>wynagrodzenia osobowe pracowników</t>
  </si>
  <si>
    <t xml:space="preserve">4280 - </t>
  </si>
  <si>
    <t>zakup usług zdrowotnych</t>
  </si>
  <si>
    <t>4040 -</t>
  </si>
  <si>
    <t>4110 -</t>
  </si>
  <si>
    <t>4120 -</t>
  </si>
  <si>
    <t>4440 -</t>
  </si>
  <si>
    <t>odpisy na zakładowy fundusz świadczeń socjalnych</t>
  </si>
  <si>
    <t xml:space="preserve">0920 -  </t>
  </si>
  <si>
    <t>4350 -</t>
  </si>
  <si>
    <t>4170 -</t>
  </si>
  <si>
    <t>wynagrodzenia bezosobowe</t>
  </si>
  <si>
    <t>zakup usług dostępu do sieci Internet</t>
  </si>
  <si>
    <t>4360 -</t>
  </si>
  <si>
    <t>4370 -</t>
  </si>
  <si>
    <t>4750 -</t>
  </si>
  <si>
    <t>4740 -</t>
  </si>
  <si>
    <t>zakup materiałów papierniczych do sprzętu drukarskiego i urządzeń kserograficznych</t>
  </si>
  <si>
    <t>zakup akcesoriów komputerowych, w tym programów i licencji</t>
  </si>
  <si>
    <t>4700 -</t>
  </si>
  <si>
    <t>szkolenia pracowników niebędących członkami korpusu służby cywilnej</t>
  </si>
  <si>
    <t>Rozdz.</t>
  </si>
  <si>
    <t>dochody      w zł</t>
  </si>
  <si>
    <t>wydatki         w zł</t>
  </si>
  <si>
    <t>Pozostała działalność</t>
  </si>
  <si>
    <t>4010 -</t>
  </si>
  <si>
    <t>4270 -</t>
  </si>
  <si>
    <t>podsumowanie rozdziałów:</t>
  </si>
  <si>
    <t>3020 -</t>
  </si>
  <si>
    <t>podsumowanie rozdziału:</t>
  </si>
  <si>
    <t>Dział</t>
  </si>
  <si>
    <t>Oświata i wychowanie</t>
  </si>
  <si>
    <t>80120</t>
  </si>
  <si>
    <t>Licea ogólnokształcące</t>
  </si>
  <si>
    <t>wydatki osobowe niezaliczone do wynagrodzeń</t>
  </si>
  <si>
    <t>80146</t>
  </si>
  <si>
    <t>Dokształcanie i doskonalenie nauczycieli</t>
  </si>
  <si>
    <t>80195</t>
  </si>
  <si>
    <t>Edukacyjna opieka wychowawcza</t>
  </si>
  <si>
    <t>85415</t>
  </si>
  <si>
    <t>Pomoc materialna dla uczniów</t>
  </si>
  <si>
    <t>stypendia dla uczniów</t>
  </si>
  <si>
    <t>4140 -</t>
  </si>
  <si>
    <t>3240 -</t>
  </si>
  <si>
    <t>wpłaty na Państwowy Fundusz Rehabilitacji Osób Niepełnosprawnych</t>
  </si>
  <si>
    <t>80123</t>
  </si>
  <si>
    <t>Licea profilowane</t>
  </si>
  <si>
    <t>80130</t>
  </si>
  <si>
    <t>Szkoły zawodowe</t>
  </si>
  <si>
    <t>85410</t>
  </si>
  <si>
    <t>4240 -</t>
  </si>
  <si>
    <t>zakup pomocy naukowych, dydaktycznych i książek</t>
  </si>
  <si>
    <t>80148</t>
  </si>
  <si>
    <t>Stołówki szkolne</t>
  </si>
  <si>
    <t>4390 -</t>
  </si>
  <si>
    <t>zakup usług obejmujących wykonanie ekspertyz, analiz i opinii</t>
  </si>
  <si>
    <t>80140</t>
  </si>
  <si>
    <t>Centra kształcenia ustawicznego i praktycznego oraz ośrodki dokształcania zawodowego</t>
  </si>
  <si>
    <t>Specjalne ośrodki szkolno-wychowawcze</t>
  </si>
  <si>
    <t>3030 -</t>
  </si>
  <si>
    <t>4230 -</t>
  </si>
  <si>
    <t>zakup leków, wyrobów medycznych i produktów biobójczych</t>
  </si>
  <si>
    <t>85495</t>
  </si>
  <si>
    <t>85403</t>
  </si>
  <si>
    <t>85406</t>
  </si>
  <si>
    <t>Poradnie psychologiczno-pedagogiczne, w tym poradnie specjalistyczne</t>
  </si>
  <si>
    <t>85407</t>
  </si>
  <si>
    <t>Placówki wychowania pozaszkolnego</t>
  </si>
  <si>
    <t>4400 -</t>
  </si>
  <si>
    <t>opłaty za administrowanie i czynsze za budynki, lokale i pomieszczenia garażowe</t>
  </si>
  <si>
    <t>4420 -</t>
  </si>
  <si>
    <t>podróże służbowe zagraniczne</t>
  </si>
  <si>
    <t>85417</t>
  </si>
  <si>
    <t>Szkolne schroniska młodzieżowe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</si>
  <si>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</si>
  <si>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</si>
  <si>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4117 -</t>
  </si>
  <si>
    <t>4127 -</t>
  </si>
  <si>
    <t>4177 -</t>
  </si>
  <si>
    <t xml:space="preserve">4217 - </t>
  </si>
  <si>
    <t xml:space="preserve">4307 - </t>
  </si>
  <si>
    <t xml:space="preserve">4427 - </t>
  </si>
  <si>
    <t>Pozostała działalność - PO KL /"Szkoła sukcesu"/</t>
  </si>
  <si>
    <t>4119 -</t>
  </si>
  <si>
    <t>4129 -</t>
  </si>
  <si>
    <t xml:space="preserve">4219 - </t>
  </si>
  <si>
    <t>4247 -</t>
  </si>
  <si>
    <t xml:space="preserve">4309 - </t>
  </si>
  <si>
    <t>4367 -</t>
  </si>
  <si>
    <t>4369 -</t>
  </si>
  <si>
    <t xml:space="preserve">4417 - </t>
  </si>
  <si>
    <t xml:space="preserve">4419 - </t>
  </si>
  <si>
    <t>Pozostała działalność - PO KL 
/"Fascynacja budownictwem w nowej odsłonie"/</t>
  </si>
  <si>
    <t>4179 -</t>
  </si>
  <si>
    <t>4357 -</t>
  </si>
  <si>
    <t>4359 -</t>
  </si>
  <si>
    <t>4377 -</t>
  </si>
  <si>
    <t>4379 -</t>
  </si>
  <si>
    <t>Internaty i bursy szkolne</t>
  </si>
  <si>
    <t>4780 -</t>
  </si>
  <si>
    <t>składki na Fundusz Emerytur Pomostowych</t>
  </si>
  <si>
    <t>II LO Cieszyn</t>
  </si>
  <si>
    <t>ZSO Skoczów</t>
  </si>
  <si>
    <t>I LO Cieszyn</t>
  </si>
  <si>
    <t>ZSO Wisła</t>
  </si>
  <si>
    <t>ZSZ Skoczów</t>
  </si>
  <si>
    <t>ZSEG Cieszyn</t>
  </si>
  <si>
    <t>ZSGH Wisła</t>
  </si>
  <si>
    <t>ZS Cieszyn</t>
  </si>
  <si>
    <t>ZSB Cieszyn</t>
  </si>
  <si>
    <t>ZSP Ustroń</t>
  </si>
  <si>
    <t>ZSP Istebna</t>
  </si>
  <si>
    <t>ZSR Międzyświeć</t>
  </si>
  <si>
    <t>ZST Cieszyn</t>
  </si>
  <si>
    <t>CKP Bażanowice</t>
  </si>
  <si>
    <t>OPP Koniaków</t>
  </si>
  <si>
    <t>SSM Wisła</t>
  </si>
  <si>
    <t>Ogółem</t>
  </si>
  <si>
    <t>Pozostała działalność - Leonardo da Vinci
/"Wizyta przygotowawcza"/</t>
  </si>
  <si>
    <t>Pozostała działalność - Leonardo da Vinci
/"Professional skills and employment"/</t>
  </si>
  <si>
    <t>Pozostała działalność - Comenius /"Nauczanie innowacyjne i jego wpływ na jakość edukacji"/</t>
  </si>
  <si>
    <t>4427 -</t>
  </si>
  <si>
    <t xml:space="preserve">4437 - </t>
  </si>
  <si>
    <t>Pozostała działalność - Comenius 
/"Razem na szczytach Europy"/</t>
  </si>
  <si>
    <t>4600 -</t>
  </si>
  <si>
    <t>85419</t>
  </si>
  <si>
    <t>Ośrodki rewalidacyjno-wychowawcze</t>
  </si>
  <si>
    <t>kary i odszkodowania wypłacane na rzecz osób prawnych i innych jednostek organizacyjnych</t>
  </si>
  <si>
    <t>różne wydatki na rzecz osób fizycznych</t>
  </si>
  <si>
    <t>2400 -</t>
  </si>
  <si>
    <t>wpływy do budżetu pozostałości środków finansowych gromadzonych na wydzielonym rachunku jednostki budżetowe</t>
  </si>
  <si>
    <t>Dochody</t>
  </si>
  <si>
    <t>II Liceum Ogólnokształcącego im. M. Kopernika w Cieszynie
Plan finansowy na 2013 rok</t>
  </si>
  <si>
    <t>Zespoł Szkół Ogólnokształcących w Skoczowie
Plan finansowy na 2013 rok</t>
  </si>
  <si>
    <t>I Liceum Ogólnokształcącego im. A. Osuchowskiego w Cieszynie
Plan finansowy na 2013 rok</t>
  </si>
  <si>
    <t>Zespół Szkół Ogólnokształcących im. P. Stalmacha w Wiśle
Plan finansowy na 2013 rok</t>
  </si>
  <si>
    <t xml:space="preserve">Zespół Szkół Zawodowych w Skoczowie
Plan finansowy na 2013 rok       </t>
  </si>
  <si>
    <t>Zespół Szkół im. W. Szybińskiego w Cieszynie
Plan finansowy na 2013 rok</t>
  </si>
  <si>
    <t>Zespół Szkół Ponadgimnazjalnych w Istebnej
Plan finansowy na 2013 rok</t>
  </si>
  <si>
    <t>Zespół Szkół Ekonomiczno-Gastronomicznych im. MZC w Cieszynie
Plan finansowy na 2013 rok</t>
  </si>
  <si>
    <t>Zespół Szkół Gastronomiczno-Hotelarskich im. W. Reymonta w Wiśle
Plan finansowy na 2013 rok</t>
  </si>
  <si>
    <t>Zespół Szkół Budowlanych im. gen. S. Grota Roweckiego w Cieszynie
Plan finansowy na 2013 rok</t>
  </si>
  <si>
    <t>Zespół Szkół Ponadgimnazjalnych w Ustroniu
Plan finansowy na 2013 rok</t>
  </si>
  <si>
    <t>Zespół Szkół Rolniczych w Międzyświeciu
Plan finansowy na 2013 rok</t>
  </si>
  <si>
    <t>Zespół Szkół Technicznych w Cieszynie
Plan finansowy na 2013 rok</t>
  </si>
  <si>
    <t>Centrum Kształcenia Praktycznego w Bażanowicach
Plan finansowy na 2013 rok</t>
  </si>
  <si>
    <t>Zespół Placówek Szkolno-Wychowawczo-Rewalidacyjnych w Cieszynie
Plan finansowy na 2013 rok</t>
  </si>
  <si>
    <t>Zespół Poradni Psychologiczno-Pedagogicznych w Cieszynie
Plan finansowy na 2013 rok</t>
  </si>
  <si>
    <t>Ognisko Pracy Pozaszkolnej w Koniakowie
Plan finansowy na 2013 rok</t>
  </si>
  <si>
    <t>Szkolne Schronisko Młodzieżowe "Granit" w Wiśle-Malince
Plan finansowy na 2013 rok</t>
  </si>
  <si>
    <t>ZPSWR Cieszyn</t>
  </si>
  <si>
    <t>ZPPP Cieszyn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</si>
</sst>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</numFmts>
  <fonts count="45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b/>
      <sz val="10"/>
      <name val="MS Sans Serif"/>
      <family val="0"/>
    </font>
    <font>
      <u val="single"/>
      <sz val="10"/>
      <color indexed="36"/>
      <name val="Arial CE"/>
      <family val="0"/>
    </font>
    <font>
      <i/>
      <sz val="10"/>
      <name val="MS Sans Serif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49" fontId="6" fillId="0" borderId="10" xfId="52" applyNumberFormat="1" applyFont="1" applyBorder="1" applyAlignment="1">
      <alignment horizontal="center" vertical="center" wrapText="1"/>
      <protection/>
    </xf>
    <xf numFmtId="3" fontId="6" fillId="0" borderId="10" xfId="52" applyNumberFormat="1" applyFont="1" applyBorder="1" applyAlignment="1">
      <alignment vertical="center"/>
      <protection/>
    </xf>
    <xf numFmtId="49" fontId="7" fillId="0" borderId="11" xfId="52" applyNumberFormat="1" applyFont="1" applyBorder="1" applyAlignment="1">
      <alignment horizontal="center" vertical="center" wrapText="1"/>
      <protection/>
    </xf>
    <xf numFmtId="49" fontId="7" fillId="0" borderId="12" xfId="52" applyNumberFormat="1" applyFont="1" applyBorder="1" applyAlignment="1">
      <alignment horizontal="left" vertical="top" wrapText="1"/>
      <protection/>
    </xf>
    <xf numFmtId="49" fontId="7" fillId="0" borderId="0" xfId="52" applyNumberFormat="1" applyFont="1" applyBorder="1" applyAlignment="1">
      <alignment vertical="center" wrapText="1"/>
      <protection/>
    </xf>
    <xf numFmtId="3" fontId="7" fillId="0" borderId="11" xfId="52" applyNumberFormat="1" applyFont="1" applyBorder="1" applyAlignment="1">
      <alignment vertical="top"/>
      <protection/>
    </xf>
    <xf numFmtId="49" fontId="7" fillId="0" borderId="13" xfId="52" applyNumberFormat="1" applyFont="1" applyBorder="1" applyAlignment="1">
      <alignment vertical="center" wrapText="1"/>
      <protection/>
    </xf>
    <xf numFmtId="49" fontId="7" fillId="0" borderId="14" xfId="52" applyNumberFormat="1" applyFont="1" applyBorder="1" applyAlignment="1">
      <alignment vertical="center" wrapText="1"/>
      <protection/>
    </xf>
    <xf numFmtId="49" fontId="7" fillId="0" borderId="15" xfId="52" applyNumberFormat="1" applyFont="1" applyBorder="1" applyAlignment="1">
      <alignment vertical="center" wrapText="1"/>
      <protection/>
    </xf>
    <xf numFmtId="49" fontId="7" fillId="0" borderId="16" xfId="52" applyNumberFormat="1" applyFont="1" applyBorder="1" applyAlignment="1">
      <alignment vertical="center" wrapText="1"/>
      <protection/>
    </xf>
    <xf numFmtId="49" fontId="7" fillId="0" borderId="17" xfId="52" applyNumberFormat="1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49" fontId="7" fillId="0" borderId="19" xfId="52" applyNumberFormat="1" applyFont="1" applyBorder="1" applyAlignment="1">
      <alignment horizontal="left" vertical="center" wrapText="1"/>
      <protection/>
    </xf>
    <xf numFmtId="3" fontId="7" fillId="0" borderId="20" xfId="52" applyNumberFormat="1" applyFont="1" applyBorder="1" applyAlignment="1">
      <alignment vertical="center"/>
      <protection/>
    </xf>
    <xf numFmtId="49" fontId="7" fillId="0" borderId="21" xfId="52" applyNumberFormat="1" applyFont="1" applyBorder="1" applyAlignment="1">
      <alignment horizontal="left" vertical="center" wrapText="1"/>
      <protection/>
    </xf>
    <xf numFmtId="3" fontId="7" fillId="0" borderId="22" xfId="52" applyNumberFormat="1" applyFont="1" applyBorder="1" applyAlignment="1">
      <alignment vertical="center"/>
      <protection/>
    </xf>
    <xf numFmtId="49" fontId="7" fillId="0" borderId="15" xfId="52" applyNumberFormat="1" applyFont="1" applyBorder="1" applyAlignment="1">
      <alignment horizontal="left" vertical="center" wrapText="1"/>
      <protection/>
    </xf>
    <xf numFmtId="49" fontId="7" fillId="0" borderId="23" xfId="52" applyNumberFormat="1" applyFont="1" applyBorder="1" applyAlignment="1">
      <alignment horizontal="left" vertical="center" wrapText="1"/>
      <protection/>
    </xf>
    <xf numFmtId="3" fontId="7" fillId="0" borderId="24" xfId="52" applyNumberFormat="1" applyFont="1" applyBorder="1" applyAlignment="1">
      <alignment vertical="center"/>
      <protection/>
    </xf>
    <xf numFmtId="49" fontId="7" fillId="0" borderId="17" xfId="52" applyNumberFormat="1" applyFont="1" applyBorder="1" applyAlignment="1">
      <alignment horizontal="left" vertical="center" wrapText="1"/>
      <protection/>
    </xf>
    <xf numFmtId="3" fontId="7" fillId="0" borderId="25" xfId="52" applyNumberFormat="1" applyFont="1" applyBorder="1" applyAlignment="1">
      <alignment vertical="center"/>
      <protection/>
    </xf>
    <xf numFmtId="0" fontId="0" fillId="0" borderId="12" xfId="0" applyBorder="1" applyAlignment="1">
      <alignment/>
    </xf>
    <xf numFmtId="49" fontId="7" fillId="0" borderId="0" xfId="52" applyNumberFormat="1" applyFont="1" applyBorder="1" applyAlignment="1">
      <alignment horizontal="left" vertical="center" wrapText="1"/>
      <protection/>
    </xf>
    <xf numFmtId="3" fontId="7" fillId="0" borderId="11" xfId="52" applyNumberFormat="1" applyFont="1" applyBorder="1" applyAlignment="1">
      <alignment vertical="center"/>
      <protection/>
    </xf>
    <xf numFmtId="3" fontId="7" fillId="0" borderId="26" xfId="52" applyNumberFormat="1" applyFont="1" applyBorder="1" applyAlignment="1">
      <alignment vertical="center"/>
      <protection/>
    </xf>
    <xf numFmtId="49" fontId="7" fillId="0" borderId="25" xfId="52" applyNumberFormat="1" applyFont="1" applyBorder="1" applyAlignment="1">
      <alignment horizontal="center" vertical="center" wrapText="1"/>
      <protection/>
    </xf>
    <xf numFmtId="49" fontId="6" fillId="0" borderId="25" xfId="52" applyNumberFormat="1" applyFont="1" applyBorder="1" applyAlignment="1">
      <alignment horizontal="center" vertical="center" wrapText="1"/>
      <protection/>
    </xf>
    <xf numFmtId="3" fontId="6" fillId="0" borderId="25" xfId="52" applyNumberFormat="1" applyFont="1" applyBorder="1" applyAlignment="1">
      <alignment vertical="center"/>
      <protection/>
    </xf>
    <xf numFmtId="0" fontId="0" fillId="0" borderId="25" xfId="0" applyBorder="1" applyAlignment="1">
      <alignment/>
    </xf>
    <xf numFmtId="3" fontId="7" fillId="0" borderId="20" xfId="52" applyNumberFormat="1" applyFont="1" applyBorder="1" applyAlignment="1">
      <alignment horizontal="right" vertical="center"/>
      <protection/>
    </xf>
    <xf numFmtId="49" fontId="7" fillId="0" borderId="27" xfId="52" applyNumberFormat="1" applyFont="1" applyBorder="1" applyAlignment="1">
      <alignment vertical="center" wrapText="1"/>
      <protection/>
    </xf>
    <xf numFmtId="3" fontId="7" fillId="0" borderId="28" xfId="52" applyNumberFormat="1" applyFont="1" applyBorder="1" applyAlignment="1">
      <alignment vertical="center"/>
      <protection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7" fillId="0" borderId="14" xfId="52" applyNumberFormat="1" applyFont="1" applyBorder="1" applyAlignment="1">
      <alignment horizontal="left" vertical="center" wrapText="1"/>
      <protection/>
    </xf>
    <xf numFmtId="3" fontId="0" fillId="0" borderId="0" xfId="0" applyNumberFormat="1" applyAlignment="1">
      <alignment/>
    </xf>
    <xf numFmtId="49" fontId="7" fillId="0" borderId="13" xfId="52" applyNumberFormat="1" applyFont="1" applyBorder="1" applyAlignment="1">
      <alignment horizontal="left" vertical="center" wrapText="1"/>
      <protection/>
    </xf>
    <xf numFmtId="49" fontId="7" fillId="0" borderId="27" xfId="52" applyNumberFormat="1" applyFont="1" applyBorder="1" applyAlignment="1">
      <alignment horizontal="left" vertical="center" wrapText="1"/>
      <protection/>
    </xf>
    <xf numFmtId="49" fontId="7" fillId="0" borderId="12" xfId="52" applyNumberFormat="1" applyFont="1" applyBorder="1" applyAlignment="1">
      <alignment horizontal="center" vertical="center" wrapText="1"/>
      <protection/>
    </xf>
    <xf numFmtId="41" fontId="8" fillId="0" borderId="10" xfId="0" applyNumberFormat="1" applyFont="1" applyBorder="1" applyAlignment="1">
      <alignment horizontal="center" vertical="center" wrapText="1"/>
    </xf>
    <xf numFmtId="41" fontId="10" fillId="0" borderId="10" xfId="0" applyNumberFormat="1" applyFont="1" applyBorder="1" applyAlignment="1">
      <alignment vertical="center"/>
    </xf>
    <xf numFmtId="41" fontId="6" fillId="0" borderId="10" xfId="52" applyNumberFormat="1" applyFont="1" applyBorder="1" applyAlignment="1">
      <alignment vertical="center"/>
      <protection/>
    </xf>
    <xf numFmtId="41" fontId="7" fillId="0" borderId="11" xfId="52" applyNumberFormat="1" applyFont="1" applyBorder="1" applyAlignment="1">
      <alignment vertical="top"/>
      <protection/>
    </xf>
    <xf numFmtId="41" fontId="7" fillId="0" borderId="20" xfId="52" applyNumberFormat="1" applyFont="1" applyBorder="1" applyAlignment="1">
      <alignment vertical="center"/>
      <protection/>
    </xf>
    <xf numFmtId="41" fontId="7" fillId="0" borderId="22" xfId="52" applyNumberFormat="1" applyFont="1" applyBorder="1" applyAlignment="1">
      <alignment vertical="center"/>
      <protection/>
    </xf>
    <xf numFmtId="41" fontId="7" fillId="0" borderId="25" xfId="52" applyNumberFormat="1" applyFont="1" applyBorder="1" applyAlignment="1">
      <alignment vertical="center"/>
      <protection/>
    </xf>
    <xf numFmtId="41" fontId="6" fillId="0" borderId="25" xfId="52" applyNumberFormat="1" applyFont="1" applyBorder="1" applyAlignment="1">
      <alignment vertical="center"/>
      <protection/>
    </xf>
    <xf numFmtId="41" fontId="7" fillId="0" borderId="11" xfId="52" applyNumberFormat="1" applyFont="1" applyBorder="1" applyAlignment="1">
      <alignment vertical="center"/>
      <protection/>
    </xf>
    <xf numFmtId="41" fontId="0" fillId="0" borderId="0" xfId="0" applyNumberFormat="1" applyAlignment="1">
      <alignment/>
    </xf>
    <xf numFmtId="41" fontId="7" fillId="0" borderId="28" xfId="52" applyNumberFormat="1" applyFont="1" applyBorder="1" applyAlignment="1">
      <alignment vertical="center"/>
      <protection/>
    </xf>
    <xf numFmtId="41" fontId="7" fillId="0" borderId="24" xfId="52" applyNumberFormat="1" applyFont="1" applyBorder="1" applyAlignment="1">
      <alignment vertical="center"/>
      <protection/>
    </xf>
    <xf numFmtId="41" fontId="10" fillId="0" borderId="10" xfId="0" applyNumberFormat="1" applyFont="1" applyBorder="1" applyAlignment="1">
      <alignment horizontal="right" vertical="center"/>
    </xf>
    <xf numFmtId="41" fontId="6" fillId="0" borderId="10" xfId="52" applyNumberFormat="1" applyFont="1" applyBorder="1" applyAlignment="1">
      <alignment horizontal="right" vertical="center"/>
      <protection/>
    </xf>
    <xf numFmtId="41" fontId="7" fillId="0" borderId="11" xfId="52" applyNumberFormat="1" applyFont="1" applyBorder="1" applyAlignment="1">
      <alignment horizontal="right" vertical="top"/>
      <protection/>
    </xf>
    <xf numFmtId="41" fontId="7" fillId="0" borderId="20" xfId="52" applyNumberFormat="1" applyFont="1" applyBorder="1" applyAlignment="1">
      <alignment horizontal="right" vertical="center"/>
      <protection/>
    </xf>
    <xf numFmtId="41" fontId="7" fillId="0" borderId="11" xfId="52" applyNumberFormat="1" applyFont="1" applyBorder="1" applyAlignment="1">
      <alignment horizontal="center" vertical="top"/>
      <protection/>
    </xf>
    <xf numFmtId="41" fontId="7" fillId="0" borderId="20" xfId="52" applyNumberFormat="1" applyFont="1" applyBorder="1" applyAlignment="1">
      <alignment horizontal="center" vertical="center"/>
      <protection/>
    </xf>
    <xf numFmtId="41" fontId="7" fillId="0" borderId="22" xfId="52" applyNumberFormat="1" applyFont="1" applyBorder="1" applyAlignment="1">
      <alignment horizontal="center" vertical="center"/>
      <protection/>
    </xf>
    <xf numFmtId="41" fontId="7" fillId="0" borderId="25" xfId="52" applyNumberFormat="1" applyFont="1" applyBorder="1" applyAlignment="1">
      <alignment horizontal="center" vertical="center"/>
      <protection/>
    </xf>
    <xf numFmtId="41" fontId="6" fillId="0" borderId="25" xfId="52" applyNumberFormat="1" applyFont="1" applyBorder="1" applyAlignment="1">
      <alignment horizontal="center" vertical="center"/>
      <protection/>
    </xf>
    <xf numFmtId="41" fontId="7" fillId="0" borderId="11" xfId="52" applyNumberFormat="1" applyFont="1" applyBorder="1" applyAlignment="1">
      <alignment horizontal="center" vertical="center"/>
      <protection/>
    </xf>
    <xf numFmtId="41" fontId="0" fillId="0" borderId="0" xfId="0" applyNumberFormat="1" applyAlignment="1">
      <alignment horizontal="center"/>
    </xf>
    <xf numFmtId="3" fontId="0" fillId="0" borderId="29" xfId="0" applyNumberForma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49" fontId="6" fillId="0" borderId="17" xfId="52" applyNumberFormat="1" applyFont="1" applyBorder="1" applyAlignment="1">
      <alignment horizontal="center" vertical="center" wrapText="1"/>
      <protection/>
    </xf>
    <xf numFmtId="49" fontId="6" fillId="0" borderId="30" xfId="52" applyNumberFormat="1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41" fontId="0" fillId="0" borderId="18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9" fontId="6" fillId="0" borderId="33" xfId="52" applyNumberFormat="1" applyFont="1" applyBorder="1" applyAlignment="1">
      <alignment horizontal="center" vertical="center" wrapText="1"/>
      <protection/>
    </xf>
    <xf numFmtId="49" fontId="6" fillId="0" borderId="34" xfId="52" applyNumberFormat="1" applyFont="1" applyBorder="1" applyAlignment="1">
      <alignment horizontal="center" vertical="center" wrapText="1"/>
      <protection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41" fontId="0" fillId="0" borderId="18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0" xfId="0" applyAlignment="1">
      <alignment horizontal="center"/>
    </xf>
  </cellXfs>
  <cellStyles count="53">
    <cellStyle name="Normal" xfId="0"/>
    <cellStyle name="RowLevel_0" xfId="1"/>
    <cellStyle name="ColLevel_0" xfId="2"/>
    <cellStyle name="RowLevel_1" xfId="3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25">
      <selection activeCell="K9" sqref="K9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151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F4+F27+F31+F35</f>
        <v>3539409</v>
      </c>
    </row>
    <row r="4" spans="1:6" ht="37.5" customHeight="1">
      <c r="A4" s="14"/>
      <c r="B4" s="1" t="s">
        <v>51</v>
      </c>
      <c r="C4" s="79" t="s">
        <v>52</v>
      </c>
      <c r="D4" s="80"/>
      <c r="E4" s="47">
        <f>E6</f>
        <v>0</v>
      </c>
      <c r="F4" s="2">
        <f>SUM(F7:F25)</f>
        <v>3476476</v>
      </c>
    </row>
    <row r="5" spans="1:6" ht="9.75" customHeight="1">
      <c r="A5" s="15"/>
      <c r="B5" s="3"/>
      <c r="C5" s="4"/>
      <c r="D5" s="5"/>
      <c r="E5" s="48"/>
      <c r="F5" s="6"/>
    </row>
    <row r="6" spans="1:8" ht="22.5" customHeight="1" hidden="1">
      <c r="A6" s="15"/>
      <c r="B6" s="3"/>
      <c r="C6" s="18" t="s">
        <v>27</v>
      </c>
      <c r="D6" s="8" t="s">
        <v>4</v>
      </c>
      <c r="E6" s="49"/>
      <c r="F6" s="19"/>
      <c r="H6" s="41">
        <f>F8+F9+F10+F11+F12</f>
        <v>3110707</v>
      </c>
    </row>
    <row r="7" spans="1:8" ht="24" customHeight="1">
      <c r="A7" s="15"/>
      <c r="B7" s="3"/>
      <c r="C7" s="20" t="s">
        <v>47</v>
      </c>
      <c r="D7" s="9" t="s">
        <v>53</v>
      </c>
      <c r="E7" s="50"/>
      <c r="F7" s="21">
        <v>3000</v>
      </c>
      <c r="H7" s="41">
        <f>F7</f>
        <v>3000</v>
      </c>
    </row>
    <row r="8" spans="1:8" ht="30" customHeight="1">
      <c r="A8" s="15"/>
      <c r="B8" s="3"/>
      <c r="C8" s="20" t="s">
        <v>44</v>
      </c>
      <c r="D8" s="9" t="s">
        <v>19</v>
      </c>
      <c r="E8" s="50"/>
      <c r="F8" s="21">
        <v>2396984</v>
      </c>
      <c r="H8" s="41">
        <f>F4-H6-H7</f>
        <v>362769</v>
      </c>
    </row>
    <row r="9" spans="1:6" ht="23.25" customHeight="1">
      <c r="A9" s="15"/>
      <c r="B9" s="3"/>
      <c r="C9" s="20" t="s">
        <v>22</v>
      </c>
      <c r="D9" s="9" t="s">
        <v>5</v>
      </c>
      <c r="E9" s="50"/>
      <c r="F9" s="21">
        <v>205940</v>
      </c>
    </row>
    <row r="10" spans="1:6" ht="23.25" customHeight="1">
      <c r="A10" s="15"/>
      <c r="B10" s="3"/>
      <c r="C10" s="18" t="s">
        <v>23</v>
      </c>
      <c r="D10" s="8" t="s">
        <v>6</v>
      </c>
      <c r="E10" s="49"/>
      <c r="F10" s="19">
        <v>449175</v>
      </c>
    </row>
    <row r="11" spans="1:6" ht="23.25" customHeight="1">
      <c r="A11" s="15"/>
      <c r="B11" s="3"/>
      <c r="C11" s="18" t="s">
        <v>24</v>
      </c>
      <c r="D11" s="8" t="s">
        <v>7</v>
      </c>
      <c r="E11" s="49"/>
      <c r="F11" s="19">
        <v>58308</v>
      </c>
    </row>
    <row r="12" spans="1:6" ht="24.75" customHeight="1">
      <c r="A12" s="15"/>
      <c r="B12" s="3"/>
      <c r="C12" s="18" t="s">
        <v>29</v>
      </c>
      <c r="D12" s="8" t="s">
        <v>30</v>
      </c>
      <c r="E12" s="49"/>
      <c r="F12" s="19">
        <v>300</v>
      </c>
    </row>
    <row r="13" spans="1:6" ht="24" customHeight="1">
      <c r="A13" s="15"/>
      <c r="B13" s="3"/>
      <c r="C13" s="18" t="s">
        <v>8</v>
      </c>
      <c r="D13" s="8" t="s">
        <v>9</v>
      </c>
      <c r="E13" s="49"/>
      <c r="F13" s="19">
        <v>15246</v>
      </c>
    </row>
    <row r="14" spans="1:6" ht="30">
      <c r="A14" s="15"/>
      <c r="B14" s="3"/>
      <c r="C14" s="18" t="s">
        <v>69</v>
      </c>
      <c r="D14" s="8" t="s">
        <v>70</v>
      </c>
      <c r="E14" s="49"/>
      <c r="F14" s="19">
        <v>800</v>
      </c>
    </row>
    <row r="15" spans="1:6" ht="19.5" customHeight="1">
      <c r="A15" s="15"/>
      <c r="B15" s="3"/>
      <c r="C15" s="20" t="s">
        <v>10</v>
      </c>
      <c r="D15" s="9" t="s">
        <v>11</v>
      </c>
      <c r="E15" s="50"/>
      <c r="F15" s="21">
        <v>113451</v>
      </c>
    </row>
    <row r="16" spans="1:6" ht="23.25" customHeight="1">
      <c r="A16" s="15"/>
      <c r="B16" s="3"/>
      <c r="C16" s="20" t="s">
        <v>12</v>
      </c>
      <c r="D16" s="9" t="s">
        <v>13</v>
      </c>
      <c r="E16" s="50"/>
      <c r="F16" s="21">
        <v>14000</v>
      </c>
    </row>
    <row r="17" spans="1:6" ht="24" customHeight="1">
      <c r="A17" s="15"/>
      <c r="B17" s="3"/>
      <c r="C17" s="20" t="s">
        <v>20</v>
      </c>
      <c r="D17" s="9" t="s">
        <v>21</v>
      </c>
      <c r="E17" s="50"/>
      <c r="F17" s="21">
        <v>4080</v>
      </c>
    </row>
    <row r="18" spans="1:6" ht="24.75" customHeight="1">
      <c r="A18" s="15"/>
      <c r="B18" s="3"/>
      <c r="C18" s="22" t="s">
        <v>2</v>
      </c>
      <c r="D18" s="9" t="s">
        <v>3</v>
      </c>
      <c r="E18" s="50"/>
      <c r="F18" s="21">
        <v>51225</v>
      </c>
    </row>
    <row r="19" spans="1:6" ht="23.25" customHeight="1">
      <c r="A19" s="15"/>
      <c r="B19" s="3"/>
      <c r="C19" s="22" t="s">
        <v>28</v>
      </c>
      <c r="D19" s="9" t="s">
        <v>31</v>
      </c>
      <c r="E19" s="50"/>
      <c r="F19" s="21">
        <v>1450</v>
      </c>
    </row>
    <row r="20" spans="1:6" ht="45">
      <c r="A20" s="15"/>
      <c r="B20" s="3"/>
      <c r="C20" s="22" t="s">
        <v>32</v>
      </c>
      <c r="D20" s="9" t="s">
        <v>93</v>
      </c>
      <c r="E20" s="50"/>
      <c r="F20" s="21">
        <v>1560</v>
      </c>
    </row>
    <row r="21" spans="1:6" ht="45">
      <c r="A21" s="15"/>
      <c r="B21" s="3"/>
      <c r="C21" s="22" t="s">
        <v>33</v>
      </c>
      <c r="D21" s="9" t="s">
        <v>94</v>
      </c>
      <c r="E21" s="50"/>
      <c r="F21" s="21">
        <v>3200</v>
      </c>
    </row>
    <row r="22" spans="1:6" ht="24.75" customHeight="1">
      <c r="A22" s="15"/>
      <c r="B22" s="3"/>
      <c r="C22" s="20" t="s">
        <v>14</v>
      </c>
      <c r="D22" s="9" t="s">
        <v>15</v>
      </c>
      <c r="E22" s="50"/>
      <c r="F22" s="21">
        <v>7182</v>
      </c>
    </row>
    <row r="23" spans="1:6" ht="24" customHeight="1">
      <c r="A23" s="15"/>
      <c r="B23" s="3"/>
      <c r="C23" s="20" t="s">
        <v>16</v>
      </c>
      <c r="D23" s="9" t="s">
        <v>17</v>
      </c>
      <c r="E23" s="50"/>
      <c r="F23" s="21">
        <v>2664</v>
      </c>
    </row>
    <row r="24" spans="1:6" ht="31.5" customHeight="1">
      <c r="A24" s="15"/>
      <c r="B24" s="3"/>
      <c r="C24" s="20" t="s">
        <v>25</v>
      </c>
      <c r="D24" s="9" t="s">
        <v>26</v>
      </c>
      <c r="E24" s="50"/>
      <c r="F24" s="21">
        <v>146681</v>
      </c>
    </row>
    <row r="25" spans="1:6" ht="33.75" customHeight="1">
      <c r="A25" s="15"/>
      <c r="B25" s="3"/>
      <c r="C25" s="20" t="s">
        <v>38</v>
      </c>
      <c r="D25" s="9" t="s">
        <v>39</v>
      </c>
      <c r="E25" s="50"/>
      <c r="F25" s="21">
        <v>1230</v>
      </c>
    </row>
    <row r="26" spans="1:6" ht="12.75" customHeight="1">
      <c r="A26" s="15"/>
      <c r="B26" s="11"/>
      <c r="C26" s="25"/>
      <c r="D26" s="7"/>
      <c r="E26" s="51"/>
      <c r="F26" s="26"/>
    </row>
    <row r="27" spans="1:6" ht="37.5" customHeight="1">
      <c r="A27" s="15"/>
      <c r="B27" s="32" t="s">
        <v>54</v>
      </c>
      <c r="C27" s="70" t="s">
        <v>55</v>
      </c>
      <c r="D27" s="71"/>
      <c r="E27" s="52">
        <v>0</v>
      </c>
      <c r="F27" s="33">
        <f>SUM(F29:F29)</f>
        <v>41115</v>
      </c>
    </row>
    <row r="28" spans="1:6" ht="9.75" customHeight="1">
      <c r="A28" s="15"/>
      <c r="B28" s="3"/>
      <c r="C28" s="4"/>
      <c r="D28" s="5"/>
      <c r="E28" s="48"/>
      <c r="F28" s="6"/>
    </row>
    <row r="29" spans="1:6" ht="30" customHeight="1">
      <c r="A29" s="15"/>
      <c r="B29" s="3"/>
      <c r="C29" s="20" t="s">
        <v>44</v>
      </c>
      <c r="D29" s="9" t="s">
        <v>19</v>
      </c>
      <c r="E29" s="50"/>
      <c r="F29" s="21">
        <v>41115</v>
      </c>
    </row>
    <row r="30" spans="1:6" ht="15">
      <c r="A30" s="34"/>
      <c r="B30" s="11"/>
      <c r="C30" s="25"/>
      <c r="D30" s="7"/>
      <c r="E30" s="51"/>
      <c r="F30" s="26"/>
    </row>
    <row r="31" spans="1:6" ht="37.5" customHeight="1">
      <c r="A31" s="15"/>
      <c r="B31" s="32" t="s">
        <v>56</v>
      </c>
      <c r="C31" s="70" t="s">
        <v>43</v>
      </c>
      <c r="D31" s="71"/>
      <c r="E31" s="52">
        <v>0</v>
      </c>
      <c r="F31" s="33">
        <f>SUM(F33:F33)</f>
        <v>21818</v>
      </c>
    </row>
    <row r="32" spans="1:6" ht="9.75" customHeight="1">
      <c r="A32" s="15"/>
      <c r="B32" s="3"/>
      <c r="C32" s="4"/>
      <c r="D32" s="5"/>
      <c r="E32" s="48"/>
      <c r="F32" s="6"/>
    </row>
    <row r="33" spans="1:6" ht="30" customHeight="1">
      <c r="A33" s="15"/>
      <c r="B33" s="3"/>
      <c r="C33" s="22" t="s">
        <v>18</v>
      </c>
      <c r="D33" s="9" t="s">
        <v>26</v>
      </c>
      <c r="E33" s="50"/>
      <c r="F33" s="21">
        <v>21818</v>
      </c>
    </row>
    <row r="34" spans="1:6" ht="15.75" customHeight="1" hidden="1">
      <c r="A34" s="15"/>
      <c r="B34" s="31"/>
      <c r="C34" s="28"/>
      <c r="D34" s="5"/>
      <c r="E34" s="53"/>
      <c r="F34" s="29"/>
    </row>
    <row r="35" spans="1:6" ht="37.5" customHeight="1" hidden="1">
      <c r="A35" s="15"/>
      <c r="B35" s="1" t="s">
        <v>56</v>
      </c>
      <c r="C35" s="79" t="s">
        <v>139</v>
      </c>
      <c r="D35" s="80"/>
      <c r="E35" s="47">
        <v>0</v>
      </c>
      <c r="F35" s="2">
        <f>SUM(F37:F43)</f>
        <v>0</v>
      </c>
    </row>
    <row r="36" spans="1:6" ht="9.75" customHeight="1" hidden="1">
      <c r="A36" s="15"/>
      <c r="B36" s="3"/>
      <c r="C36" s="4"/>
      <c r="D36" s="5"/>
      <c r="E36" s="48"/>
      <c r="F36" s="6"/>
    </row>
    <row r="37" spans="1:6" ht="23.25" customHeight="1" hidden="1">
      <c r="A37" s="15"/>
      <c r="B37" s="3"/>
      <c r="C37" s="20" t="s">
        <v>97</v>
      </c>
      <c r="D37" s="9" t="s">
        <v>30</v>
      </c>
      <c r="E37" s="50"/>
      <c r="F37" s="21"/>
    </row>
    <row r="38" spans="1:6" ht="24" customHeight="1" hidden="1">
      <c r="A38" s="15"/>
      <c r="B38" s="3"/>
      <c r="C38" s="20" t="s">
        <v>98</v>
      </c>
      <c r="D38" s="9" t="s">
        <v>9</v>
      </c>
      <c r="E38" s="50"/>
      <c r="F38" s="21"/>
    </row>
    <row r="39" spans="1:6" ht="34.5" customHeight="1" hidden="1">
      <c r="A39" s="15"/>
      <c r="B39" s="3"/>
      <c r="C39" s="18" t="s">
        <v>105</v>
      </c>
      <c r="D39" s="8" t="s">
        <v>70</v>
      </c>
      <c r="E39" s="49"/>
      <c r="F39" s="19"/>
    </row>
    <row r="40" spans="1:6" ht="25.5" customHeight="1" hidden="1">
      <c r="A40" s="15"/>
      <c r="B40" s="3"/>
      <c r="C40" s="22" t="s">
        <v>99</v>
      </c>
      <c r="D40" s="9" t="s">
        <v>3</v>
      </c>
      <c r="E40" s="50"/>
      <c r="F40" s="21"/>
    </row>
    <row r="41" spans="1:6" ht="24.75" customHeight="1" hidden="1">
      <c r="A41" s="15"/>
      <c r="B41" s="3"/>
      <c r="C41" s="20" t="s">
        <v>109</v>
      </c>
      <c r="D41" s="9" t="s">
        <v>15</v>
      </c>
      <c r="E41" s="50"/>
      <c r="F41" s="21"/>
    </row>
    <row r="42" spans="1:6" ht="24.75" customHeight="1" hidden="1">
      <c r="A42" s="15"/>
      <c r="B42" s="3"/>
      <c r="C42" s="20" t="s">
        <v>140</v>
      </c>
      <c r="D42" s="9" t="s">
        <v>90</v>
      </c>
      <c r="E42" s="50"/>
      <c r="F42" s="21"/>
    </row>
    <row r="43" spans="1:6" ht="24.75" customHeight="1" hidden="1">
      <c r="A43" s="15"/>
      <c r="B43" s="3"/>
      <c r="C43" s="20" t="s">
        <v>141</v>
      </c>
      <c r="D43" s="9" t="s">
        <v>17</v>
      </c>
      <c r="E43" s="50"/>
      <c r="F43" s="21"/>
    </row>
    <row r="44" spans="1:6" ht="15">
      <c r="A44" s="15"/>
      <c r="B44" s="11"/>
      <c r="C44" s="25"/>
      <c r="D44" s="7"/>
      <c r="E44" s="51"/>
      <c r="F44" s="26"/>
    </row>
    <row r="45" spans="1:6" ht="12.75">
      <c r="A45" s="72"/>
      <c r="B45" s="74" t="s">
        <v>46</v>
      </c>
      <c r="C45" s="74"/>
      <c r="D45" s="75"/>
      <c r="E45" s="77">
        <f>E4+E27+E31</f>
        <v>0</v>
      </c>
      <c r="F45" s="68">
        <f>F4+F27+F31+F35</f>
        <v>3539409</v>
      </c>
    </row>
    <row r="46" spans="1:6" ht="12.75">
      <c r="A46" s="73"/>
      <c r="B46" s="76"/>
      <c r="C46" s="76"/>
      <c r="D46" s="69"/>
      <c r="E46" s="78"/>
      <c r="F46" s="69"/>
    </row>
    <row r="47" spans="1:6" ht="36" customHeight="1">
      <c r="A47" s="16">
        <v>854</v>
      </c>
      <c r="B47" s="81" t="s">
        <v>57</v>
      </c>
      <c r="C47" s="82"/>
      <c r="D47" s="83"/>
      <c r="E47" s="46">
        <f>E48</f>
        <v>0</v>
      </c>
      <c r="F47" s="17">
        <f>F48</f>
        <v>1800</v>
      </c>
    </row>
    <row r="48" spans="1:6" ht="37.5" customHeight="1">
      <c r="A48" s="14"/>
      <c r="B48" s="1" t="s">
        <v>58</v>
      </c>
      <c r="C48" s="79" t="s">
        <v>59</v>
      </c>
      <c r="D48" s="80"/>
      <c r="E48" s="47">
        <f>E50</f>
        <v>0</v>
      </c>
      <c r="F48" s="2">
        <f>F50</f>
        <v>1800</v>
      </c>
    </row>
    <row r="49" spans="1:6" ht="9.75" customHeight="1">
      <c r="A49" s="15"/>
      <c r="B49" s="3"/>
      <c r="C49" s="4"/>
      <c r="D49" s="5"/>
      <c r="E49" s="48"/>
      <c r="F49" s="6"/>
    </row>
    <row r="50" spans="1:6" ht="22.5" customHeight="1">
      <c r="A50" s="15"/>
      <c r="B50" s="3"/>
      <c r="C50" s="18" t="s">
        <v>62</v>
      </c>
      <c r="D50" s="8" t="s">
        <v>60</v>
      </c>
      <c r="E50" s="49"/>
      <c r="F50" s="19">
        <v>1800</v>
      </c>
    </row>
    <row r="51" spans="1:6" ht="14.25" customHeight="1">
      <c r="A51" s="27"/>
      <c r="B51" s="31"/>
      <c r="C51" s="28"/>
      <c r="D51" s="5"/>
      <c r="E51" s="53"/>
      <c r="F51" s="30"/>
    </row>
    <row r="52" spans="1:6" ht="12.75">
      <c r="A52" s="72"/>
      <c r="B52" s="74" t="s">
        <v>48</v>
      </c>
      <c r="C52" s="74"/>
      <c r="D52" s="75"/>
      <c r="E52" s="77">
        <f>E4</f>
        <v>0</v>
      </c>
      <c r="F52" s="68">
        <f>F48</f>
        <v>1800</v>
      </c>
    </row>
    <row r="53" spans="1:6" ht="12.75">
      <c r="A53" s="73"/>
      <c r="B53" s="76"/>
      <c r="C53" s="76"/>
      <c r="D53" s="69"/>
      <c r="E53" s="78"/>
      <c r="F53" s="69"/>
    </row>
  </sheetData>
  <sheetProtection/>
  <mergeCells count="16">
    <mergeCell ref="B47:D47"/>
    <mergeCell ref="A1:F1"/>
    <mergeCell ref="C48:D48"/>
    <mergeCell ref="A52:A53"/>
    <mergeCell ref="C4:D4"/>
    <mergeCell ref="B52:D53"/>
    <mergeCell ref="E52:E53"/>
    <mergeCell ref="F52:F53"/>
    <mergeCell ref="B3:D3"/>
    <mergeCell ref="C27:D27"/>
    <mergeCell ref="F45:F46"/>
    <mergeCell ref="C31:D31"/>
    <mergeCell ref="A45:A46"/>
    <mergeCell ref="B45:D46"/>
    <mergeCell ref="E45:E46"/>
    <mergeCell ref="C35:D35"/>
  </mergeCells>
  <printOptions/>
  <pageMargins left="0.75" right="0.75" top="0.5" bottom="0.48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E2" sqref="E1:E1638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161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F4+F26</f>
        <v>1527174</v>
      </c>
    </row>
    <row r="4" spans="1:6" ht="37.5" customHeight="1">
      <c r="A4" s="15"/>
      <c r="B4" s="1" t="s">
        <v>66</v>
      </c>
      <c r="C4" s="79" t="s">
        <v>67</v>
      </c>
      <c r="D4" s="80"/>
      <c r="E4" s="47">
        <f>E6</f>
        <v>0</v>
      </c>
      <c r="F4" s="2">
        <f>SUM(F7:F24)</f>
        <v>1500462</v>
      </c>
    </row>
    <row r="5" spans="1:6" ht="9.75" customHeight="1">
      <c r="A5" s="15"/>
      <c r="B5" s="3"/>
      <c r="C5" s="4"/>
      <c r="D5" s="5"/>
      <c r="E5" s="48"/>
      <c r="F5" s="6"/>
    </row>
    <row r="6" spans="1:6" ht="21.75" customHeight="1" hidden="1">
      <c r="A6" s="15"/>
      <c r="B6" s="3"/>
      <c r="C6" s="20" t="s">
        <v>27</v>
      </c>
      <c r="D6" s="9" t="s">
        <v>4</v>
      </c>
      <c r="E6" s="50"/>
      <c r="F6" s="21"/>
    </row>
    <row r="7" spans="1:8" ht="21.75" customHeight="1">
      <c r="A7" s="15"/>
      <c r="B7" s="3"/>
      <c r="C7" s="20" t="s">
        <v>47</v>
      </c>
      <c r="D7" s="9" t="s">
        <v>53</v>
      </c>
      <c r="E7" s="50"/>
      <c r="F7" s="21">
        <v>3400</v>
      </c>
      <c r="H7" s="41">
        <f>F8+F9+F10+F11</f>
        <v>1282814</v>
      </c>
    </row>
    <row r="8" spans="1:8" ht="21.75" customHeight="1">
      <c r="A8" s="15"/>
      <c r="B8" s="3"/>
      <c r="C8" s="20" t="s">
        <v>44</v>
      </c>
      <c r="D8" s="9" t="s">
        <v>19</v>
      </c>
      <c r="E8" s="50"/>
      <c r="F8" s="21">
        <v>985384</v>
      </c>
      <c r="H8" s="41">
        <f>F7</f>
        <v>3400</v>
      </c>
    </row>
    <row r="9" spans="1:8" ht="21.75" customHeight="1">
      <c r="A9" s="15"/>
      <c r="B9" s="3"/>
      <c r="C9" s="20" t="s">
        <v>22</v>
      </c>
      <c r="D9" s="9" t="s">
        <v>5</v>
      </c>
      <c r="E9" s="50"/>
      <c r="F9" s="21">
        <v>85512</v>
      </c>
      <c r="H9" s="41">
        <f>F4-H7-H8</f>
        <v>214248</v>
      </c>
    </row>
    <row r="10" spans="1:6" ht="21.75" customHeight="1">
      <c r="A10" s="15"/>
      <c r="B10" s="3"/>
      <c r="C10" s="18" t="s">
        <v>23</v>
      </c>
      <c r="D10" s="8" t="s">
        <v>6</v>
      </c>
      <c r="E10" s="49"/>
      <c r="F10" s="19">
        <v>185854</v>
      </c>
    </row>
    <row r="11" spans="1:6" ht="21.75" customHeight="1">
      <c r="A11" s="15"/>
      <c r="B11" s="3"/>
      <c r="C11" s="18" t="s">
        <v>24</v>
      </c>
      <c r="D11" s="8" t="s">
        <v>7</v>
      </c>
      <c r="E11" s="49"/>
      <c r="F11" s="19">
        <v>26064</v>
      </c>
    </row>
    <row r="12" spans="1:6" ht="21.75" customHeight="1">
      <c r="A12" s="15"/>
      <c r="B12" s="3"/>
      <c r="C12" s="18" t="s">
        <v>8</v>
      </c>
      <c r="D12" s="8" t="s">
        <v>9</v>
      </c>
      <c r="E12" s="49"/>
      <c r="F12" s="19">
        <v>12662</v>
      </c>
    </row>
    <row r="13" spans="1:6" ht="30">
      <c r="A13" s="15"/>
      <c r="B13" s="3"/>
      <c r="C13" s="18" t="s">
        <v>69</v>
      </c>
      <c r="D13" s="8" t="s">
        <v>70</v>
      </c>
      <c r="E13" s="49"/>
      <c r="F13" s="19">
        <v>4000</v>
      </c>
    </row>
    <row r="14" spans="1:6" ht="21.75" customHeight="1">
      <c r="A14" s="15"/>
      <c r="B14" s="3"/>
      <c r="C14" s="20" t="s">
        <v>10</v>
      </c>
      <c r="D14" s="9" t="s">
        <v>11</v>
      </c>
      <c r="E14" s="50"/>
      <c r="F14" s="21">
        <v>108939</v>
      </c>
    </row>
    <row r="15" spans="1:6" ht="21.75" customHeight="1">
      <c r="A15" s="15"/>
      <c r="B15" s="3"/>
      <c r="C15" s="20" t="s">
        <v>45</v>
      </c>
      <c r="D15" s="9" t="s">
        <v>13</v>
      </c>
      <c r="E15" s="50"/>
      <c r="F15" s="21">
        <v>4000</v>
      </c>
    </row>
    <row r="16" spans="1:6" ht="21.75" customHeight="1">
      <c r="A16" s="15"/>
      <c r="B16" s="3"/>
      <c r="C16" s="20" t="s">
        <v>20</v>
      </c>
      <c r="D16" s="9" t="s">
        <v>21</v>
      </c>
      <c r="E16" s="50"/>
      <c r="F16" s="21">
        <v>1060</v>
      </c>
    </row>
    <row r="17" spans="1:6" ht="21.75" customHeight="1">
      <c r="A17" s="15"/>
      <c r="B17" s="3"/>
      <c r="C17" s="22" t="s">
        <v>2</v>
      </c>
      <c r="D17" s="9" t="s">
        <v>3</v>
      </c>
      <c r="E17" s="50"/>
      <c r="F17" s="21">
        <v>7610</v>
      </c>
    </row>
    <row r="18" spans="1:6" ht="21.75" customHeight="1">
      <c r="A18" s="15"/>
      <c r="B18" s="3"/>
      <c r="C18" s="22" t="s">
        <v>28</v>
      </c>
      <c r="D18" s="9" t="s">
        <v>31</v>
      </c>
      <c r="E18" s="50"/>
      <c r="F18" s="21">
        <v>2200</v>
      </c>
    </row>
    <row r="19" spans="1:6" ht="45">
      <c r="A19" s="15"/>
      <c r="B19" s="3"/>
      <c r="C19" s="22" t="s">
        <v>32</v>
      </c>
      <c r="D19" s="9" t="s">
        <v>93</v>
      </c>
      <c r="E19" s="50"/>
      <c r="F19" s="21">
        <v>1100</v>
      </c>
    </row>
    <row r="20" spans="1:6" ht="45">
      <c r="A20" s="15"/>
      <c r="B20" s="3"/>
      <c r="C20" s="22" t="s">
        <v>33</v>
      </c>
      <c r="D20" s="9" t="s">
        <v>94</v>
      </c>
      <c r="E20" s="50"/>
      <c r="F20" s="21">
        <v>3000</v>
      </c>
    </row>
    <row r="21" spans="1:6" ht="22.5" customHeight="1">
      <c r="A21" s="15"/>
      <c r="B21" s="3"/>
      <c r="C21" s="20" t="s">
        <v>14</v>
      </c>
      <c r="D21" s="9" t="s">
        <v>15</v>
      </c>
      <c r="E21" s="50"/>
      <c r="F21" s="21">
        <v>2700</v>
      </c>
    </row>
    <row r="22" spans="1:6" ht="21.75" customHeight="1">
      <c r="A22" s="15"/>
      <c r="B22" s="3"/>
      <c r="C22" s="20" t="s">
        <v>16</v>
      </c>
      <c r="D22" s="9" t="s">
        <v>17</v>
      </c>
      <c r="E22" s="50"/>
      <c r="F22" s="21">
        <v>2350</v>
      </c>
    </row>
    <row r="23" spans="1:6" ht="30.75" customHeight="1">
      <c r="A23" s="15"/>
      <c r="B23" s="3"/>
      <c r="C23" s="20" t="s">
        <v>25</v>
      </c>
      <c r="D23" s="9" t="s">
        <v>26</v>
      </c>
      <c r="E23" s="50"/>
      <c r="F23" s="21">
        <v>63627</v>
      </c>
    </row>
    <row r="24" spans="1:6" ht="27.75" customHeight="1">
      <c r="A24" s="15"/>
      <c r="B24" s="3"/>
      <c r="C24" s="20" t="s">
        <v>38</v>
      </c>
      <c r="D24" s="9" t="s">
        <v>39</v>
      </c>
      <c r="E24" s="50"/>
      <c r="F24" s="21">
        <v>1000</v>
      </c>
    </row>
    <row r="25" spans="1:6" ht="15">
      <c r="A25" s="15"/>
      <c r="B25" s="11"/>
      <c r="C25" s="25"/>
      <c r="D25" s="7"/>
      <c r="E25" s="51"/>
      <c r="F25" s="26"/>
    </row>
    <row r="26" spans="1:6" ht="37.5" customHeight="1">
      <c r="A26" s="15"/>
      <c r="B26" s="32" t="s">
        <v>56</v>
      </c>
      <c r="C26" s="70" t="s">
        <v>43</v>
      </c>
      <c r="D26" s="71"/>
      <c r="E26" s="52">
        <v>0</v>
      </c>
      <c r="F26" s="33">
        <f>SUM(F28:F28)</f>
        <v>26712</v>
      </c>
    </row>
    <row r="27" spans="1:6" ht="9.75" customHeight="1">
      <c r="A27" s="15"/>
      <c r="B27" s="3"/>
      <c r="C27" s="4"/>
      <c r="D27" s="5"/>
      <c r="E27" s="48"/>
      <c r="F27" s="6"/>
    </row>
    <row r="28" spans="1:6" ht="30" customHeight="1">
      <c r="A28" s="15"/>
      <c r="B28" s="3"/>
      <c r="C28" s="22" t="s">
        <v>25</v>
      </c>
      <c r="D28" s="9" t="s">
        <v>26</v>
      </c>
      <c r="E28" s="50"/>
      <c r="F28" s="21">
        <v>26712</v>
      </c>
    </row>
    <row r="29" spans="1:6" ht="15.75" customHeight="1">
      <c r="A29" s="15"/>
      <c r="B29" s="31"/>
      <c r="C29" s="28"/>
      <c r="D29" s="5"/>
      <c r="E29" s="53"/>
      <c r="F29" s="29"/>
    </row>
    <row r="30" spans="1:6" ht="12.75">
      <c r="A30" s="72"/>
      <c r="B30" s="74" t="s">
        <v>46</v>
      </c>
      <c r="C30" s="74"/>
      <c r="D30" s="75"/>
      <c r="E30" s="77">
        <f>E26+E4</f>
        <v>0</v>
      </c>
      <c r="F30" s="68">
        <f>F26+F4</f>
        <v>1527174</v>
      </c>
    </row>
    <row r="31" spans="1:6" ht="12.75">
      <c r="A31" s="73"/>
      <c r="B31" s="76"/>
      <c r="C31" s="76"/>
      <c r="D31" s="69"/>
      <c r="E31" s="78"/>
      <c r="F31" s="69"/>
    </row>
    <row r="32" spans="1:6" ht="36" customHeight="1">
      <c r="A32" s="16">
        <v>854</v>
      </c>
      <c r="B32" s="81" t="s">
        <v>57</v>
      </c>
      <c r="C32" s="82"/>
      <c r="D32" s="83"/>
      <c r="E32" s="46">
        <f>E33</f>
        <v>0</v>
      </c>
      <c r="F32" s="17">
        <f>F33</f>
        <v>900</v>
      </c>
    </row>
    <row r="33" spans="1:6" ht="37.5" customHeight="1">
      <c r="A33" s="14"/>
      <c r="B33" s="1" t="s">
        <v>58</v>
      </c>
      <c r="C33" s="79" t="s">
        <v>59</v>
      </c>
      <c r="D33" s="80"/>
      <c r="E33" s="47">
        <f>E35</f>
        <v>0</v>
      </c>
      <c r="F33" s="2">
        <f>F35</f>
        <v>900</v>
      </c>
    </row>
    <row r="34" spans="1:6" ht="9.75" customHeight="1">
      <c r="A34" s="15"/>
      <c r="B34" s="3"/>
      <c r="C34" s="4"/>
      <c r="D34" s="5"/>
      <c r="E34" s="48"/>
      <c r="F34" s="6"/>
    </row>
    <row r="35" spans="1:6" ht="22.5" customHeight="1">
      <c r="A35" s="15"/>
      <c r="B35" s="3"/>
      <c r="C35" s="18" t="s">
        <v>62</v>
      </c>
      <c r="D35" s="8" t="s">
        <v>60</v>
      </c>
      <c r="E35" s="49"/>
      <c r="F35" s="19">
        <v>900</v>
      </c>
    </row>
    <row r="36" spans="1:6" ht="14.25" customHeight="1">
      <c r="A36" s="27"/>
      <c r="B36" s="31"/>
      <c r="C36" s="28"/>
      <c r="D36" s="5"/>
      <c r="E36" s="53"/>
      <c r="F36" s="30"/>
    </row>
    <row r="37" spans="1:6" ht="12.75">
      <c r="A37" s="72"/>
      <c r="B37" s="74" t="s">
        <v>48</v>
      </c>
      <c r="C37" s="74"/>
      <c r="D37" s="75"/>
      <c r="E37" s="77">
        <f>E33</f>
        <v>0</v>
      </c>
      <c r="F37" s="68">
        <f>F33</f>
        <v>900</v>
      </c>
    </row>
    <row r="38" spans="1:6" ht="12.75">
      <c r="A38" s="73"/>
      <c r="B38" s="76"/>
      <c r="C38" s="76"/>
      <c r="D38" s="69"/>
      <c r="E38" s="78"/>
      <c r="F38" s="69"/>
    </row>
  </sheetData>
  <sheetProtection/>
  <mergeCells count="14">
    <mergeCell ref="E37:E38"/>
    <mergeCell ref="E30:E31"/>
    <mergeCell ref="A30:A31"/>
    <mergeCell ref="B32:D32"/>
    <mergeCell ref="C4:D4"/>
    <mergeCell ref="B30:D31"/>
    <mergeCell ref="F30:F31"/>
    <mergeCell ref="A1:F1"/>
    <mergeCell ref="C33:D33"/>
    <mergeCell ref="F37:F38"/>
    <mergeCell ref="B3:D3"/>
    <mergeCell ref="C26:D26"/>
    <mergeCell ref="A37:A38"/>
    <mergeCell ref="B37:D38"/>
  </mergeCells>
  <printOptions/>
  <pageMargins left="0.75" right="0.75" top="0.71" bottom="0.52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2"/>
  <sheetViews>
    <sheetView view="pageBreakPreview" zoomScaleSheetLayoutView="100" zoomScalePageLayoutView="0" workbookViewId="0" topLeftCell="A1">
      <selection activeCell="E2" sqref="E1:E1638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157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46">
        <f>E4+E37</f>
        <v>0</v>
      </c>
      <c r="F3" s="17">
        <f>F4+F18+F37+F60</f>
        <v>961177</v>
      </c>
    </row>
    <row r="4" spans="1:6" ht="37.5" customHeight="1">
      <c r="A4" s="14"/>
      <c r="B4" s="1" t="s">
        <v>51</v>
      </c>
      <c r="C4" s="79" t="s">
        <v>52</v>
      </c>
      <c r="D4" s="80"/>
      <c r="E4" s="47"/>
      <c r="F4" s="2">
        <f>SUM(F6:F16)</f>
        <v>121924</v>
      </c>
    </row>
    <row r="5" spans="1:6" ht="9.75" customHeight="1">
      <c r="A5" s="15"/>
      <c r="B5" s="3"/>
      <c r="C5" s="4"/>
      <c r="D5" s="5"/>
      <c r="E5" s="48"/>
      <c r="F5" s="6"/>
    </row>
    <row r="6" spans="1:8" ht="30" customHeight="1">
      <c r="A6" s="15"/>
      <c r="B6" s="3"/>
      <c r="C6" s="20" t="s">
        <v>44</v>
      </c>
      <c r="D6" s="9" t="s">
        <v>19</v>
      </c>
      <c r="E6" s="50"/>
      <c r="F6" s="21">
        <v>81144</v>
      </c>
      <c r="H6" s="41">
        <f>F6+F7+F8+F9</f>
        <v>105217</v>
      </c>
    </row>
    <row r="7" spans="1:8" ht="24.75" customHeight="1">
      <c r="A7" s="15"/>
      <c r="B7" s="3"/>
      <c r="C7" s="20" t="s">
        <v>22</v>
      </c>
      <c r="D7" s="9" t="s">
        <v>5</v>
      </c>
      <c r="E7" s="50"/>
      <c r="F7" s="21">
        <v>6800</v>
      </c>
      <c r="H7" s="41">
        <f>F4-H6</f>
        <v>16707</v>
      </c>
    </row>
    <row r="8" spans="1:6" ht="23.25" customHeight="1">
      <c r="A8" s="15"/>
      <c r="B8" s="3"/>
      <c r="C8" s="18" t="s">
        <v>23</v>
      </c>
      <c r="D8" s="8" t="s">
        <v>6</v>
      </c>
      <c r="E8" s="49"/>
      <c r="F8" s="19">
        <v>15118</v>
      </c>
    </row>
    <row r="9" spans="1:6" ht="23.25" customHeight="1">
      <c r="A9" s="15"/>
      <c r="B9" s="3"/>
      <c r="C9" s="18" t="s">
        <v>24</v>
      </c>
      <c r="D9" s="8" t="s">
        <v>7</v>
      </c>
      <c r="E9" s="49"/>
      <c r="F9" s="19">
        <v>2155</v>
      </c>
    </row>
    <row r="10" spans="1:6" ht="26.25" customHeight="1">
      <c r="A10" s="15"/>
      <c r="B10" s="3"/>
      <c r="C10" s="18" t="s">
        <v>8</v>
      </c>
      <c r="D10" s="8" t="s">
        <v>9</v>
      </c>
      <c r="E10" s="49"/>
      <c r="F10" s="19">
        <v>5220</v>
      </c>
    </row>
    <row r="11" spans="1:6" ht="19.5" customHeight="1">
      <c r="A11" s="15"/>
      <c r="B11" s="3"/>
      <c r="C11" s="20" t="s">
        <v>10</v>
      </c>
      <c r="D11" s="9" t="s">
        <v>11</v>
      </c>
      <c r="E11" s="50"/>
      <c r="F11" s="21">
        <v>2100</v>
      </c>
    </row>
    <row r="12" spans="1:6" ht="25.5" customHeight="1">
      <c r="A12" s="15"/>
      <c r="B12" s="3"/>
      <c r="C12" s="22" t="s">
        <v>2</v>
      </c>
      <c r="D12" s="9" t="s">
        <v>3</v>
      </c>
      <c r="E12" s="50"/>
      <c r="F12" s="21">
        <v>300</v>
      </c>
    </row>
    <row r="13" spans="1:6" ht="24" customHeight="1">
      <c r="A13" s="15"/>
      <c r="B13" s="3"/>
      <c r="C13" s="22" t="s">
        <v>28</v>
      </c>
      <c r="D13" s="9" t="s">
        <v>31</v>
      </c>
      <c r="E13" s="50"/>
      <c r="F13" s="21">
        <v>300</v>
      </c>
    </row>
    <row r="14" spans="1:6" ht="45">
      <c r="A14" s="15"/>
      <c r="B14" s="3"/>
      <c r="C14" s="22" t="s">
        <v>33</v>
      </c>
      <c r="D14" s="9" t="s">
        <v>94</v>
      </c>
      <c r="E14" s="50"/>
      <c r="F14" s="21">
        <v>1300</v>
      </c>
    </row>
    <row r="15" spans="1:6" ht="24.75" customHeight="1">
      <c r="A15" s="15"/>
      <c r="B15" s="3"/>
      <c r="C15" s="20" t="s">
        <v>14</v>
      </c>
      <c r="D15" s="9" t="s">
        <v>15</v>
      </c>
      <c r="E15" s="50"/>
      <c r="F15" s="21">
        <v>1000</v>
      </c>
    </row>
    <row r="16" spans="1:6" ht="31.5" customHeight="1">
      <c r="A16" s="15"/>
      <c r="B16" s="3"/>
      <c r="C16" s="20" t="s">
        <v>25</v>
      </c>
      <c r="D16" s="9" t="s">
        <v>26</v>
      </c>
      <c r="E16" s="50"/>
      <c r="F16" s="21">
        <v>6487</v>
      </c>
    </row>
    <row r="17" spans="1:6" ht="15">
      <c r="A17" s="15"/>
      <c r="B17" s="11"/>
      <c r="C17" s="25"/>
      <c r="D17" s="7"/>
      <c r="E17" s="51"/>
      <c r="F17" s="26"/>
    </row>
    <row r="18" spans="1:6" ht="37.5" customHeight="1" hidden="1">
      <c r="A18" s="15"/>
      <c r="B18" s="1" t="s">
        <v>64</v>
      </c>
      <c r="C18" s="79" t="s">
        <v>65</v>
      </c>
      <c r="D18" s="80"/>
      <c r="E18" s="47">
        <f>E20</f>
        <v>0</v>
      </c>
      <c r="F18" s="2">
        <f>SUM(F21:F35)</f>
        <v>0</v>
      </c>
    </row>
    <row r="19" spans="1:6" ht="9.75" customHeight="1" hidden="1">
      <c r="A19" s="15"/>
      <c r="B19" s="3"/>
      <c r="C19" s="4"/>
      <c r="D19" s="5"/>
      <c r="E19" s="48"/>
      <c r="F19" s="6"/>
    </row>
    <row r="20" spans="1:6" ht="22.5" customHeight="1" hidden="1">
      <c r="A20" s="15"/>
      <c r="B20" s="3"/>
      <c r="C20" s="18" t="s">
        <v>27</v>
      </c>
      <c r="D20" s="8" t="s">
        <v>4</v>
      </c>
      <c r="E20" s="49"/>
      <c r="F20" s="19"/>
    </row>
    <row r="21" spans="1:6" ht="30" customHeight="1" hidden="1">
      <c r="A21" s="15"/>
      <c r="B21" s="3"/>
      <c r="C21" s="20" t="s">
        <v>44</v>
      </c>
      <c r="D21" s="9" t="s">
        <v>19</v>
      </c>
      <c r="E21" s="50"/>
      <c r="F21" s="21"/>
    </row>
    <row r="22" spans="1:6" ht="24.75" customHeight="1" hidden="1">
      <c r="A22" s="15"/>
      <c r="B22" s="3"/>
      <c r="C22" s="20" t="s">
        <v>22</v>
      </c>
      <c r="D22" s="9" t="s">
        <v>5</v>
      </c>
      <c r="E22" s="50"/>
      <c r="F22" s="21"/>
    </row>
    <row r="23" spans="1:6" ht="23.25" customHeight="1" hidden="1">
      <c r="A23" s="15"/>
      <c r="B23" s="3"/>
      <c r="C23" s="18" t="s">
        <v>23</v>
      </c>
      <c r="D23" s="8" t="s">
        <v>6</v>
      </c>
      <c r="E23" s="49"/>
      <c r="F23" s="19"/>
    </row>
    <row r="24" spans="1:6" ht="23.25" customHeight="1" hidden="1">
      <c r="A24" s="15"/>
      <c r="B24" s="3"/>
      <c r="C24" s="18" t="s">
        <v>24</v>
      </c>
      <c r="D24" s="8" t="s">
        <v>7</v>
      </c>
      <c r="E24" s="49"/>
      <c r="F24" s="19"/>
    </row>
    <row r="25" spans="1:6" ht="26.25" customHeight="1" hidden="1">
      <c r="A25" s="15"/>
      <c r="B25" s="3"/>
      <c r="C25" s="18" t="s">
        <v>8</v>
      </c>
      <c r="D25" s="8" t="s">
        <v>9</v>
      </c>
      <c r="E25" s="49"/>
      <c r="F25" s="19"/>
    </row>
    <row r="26" spans="1:6" ht="19.5" customHeight="1" hidden="1">
      <c r="A26" s="15"/>
      <c r="B26" s="3"/>
      <c r="C26" s="20" t="s">
        <v>10</v>
      </c>
      <c r="D26" s="9" t="s">
        <v>11</v>
      </c>
      <c r="E26" s="50"/>
      <c r="F26" s="21"/>
    </row>
    <row r="27" spans="1:6" ht="19.5" customHeight="1" hidden="1">
      <c r="A27" s="15"/>
      <c r="B27" s="3"/>
      <c r="C27" s="20" t="s">
        <v>45</v>
      </c>
      <c r="D27" s="9" t="s">
        <v>13</v>
      </c>
      <c r="E27" s="50"/>
      <c r="F27" s="21"/>
    </row>
    <row r="28" spans="1:6" ht="25.5" customHeight="1" hidden="1">
      <c r="A28" s="15"/>
      <c r="B28" s="3"/>
      <c r="C28" s="22" t="s">
        <v>2</v>
      </c>
      <c r="D28" s="9" t="s">
        <v>3</v>
      </c>
      <c r="E28" s="50"/>
      <c r="F28" s="21"/>
    </row>
    <row r="29" spans="1:6" ht="24" customHeight="1" hidden="1">
      <c r="A29" s="15"/>
      <c r="B29" s="3"/>
      <c r="C29" s="22" t="s">
        <v>28</v>
      </c>
      <c r="D29" s="9" t="s">
        <v>31</v>
      </c>
      <c r="E29" s="50"/>
      <c r="F29" s="21"/>
    </row>
    <row r="30" spans="1:6" ht="45" hidden="1">
      <c r="A30" s="15"/>
      <c r="B30" s="3"/>
      <c r="C30" s="22" t="s">
        <v>32</v>
      </c>
      <c r="D30" s="9" t="s">
        <v>93</v>
      </c>
      <c r="E30" s="50"/>
      <c r="F30" s="21"/>
    </row>
    <row r="31" spans="1:6" ht="45" hidden="1">
      <c r="A31" s="15"/>
      <c r="B31" s="3"/>
      <c r="C31" s="22" t="s">
        <v>33</v>
      </c>
      <c r="D31" s="9" t="s">
        <v>94</v>
      </c>
      <c r="E31" s="50"/>
      <c r="F31" s="21"/>
    </row>
    <row r="32" spans="1:6" ht="24.75" customHeight="1" hidden="1">
      <c r="A32" s="15"/>
      <c r="B32" s="3"/>
      <c r="C32" s="20" t="s">
        <v>14</v>
      </c>
      <c r="D32" s="9" t="s">
        <v>15</v>
      </c>
      <c r="E32" s="50"/>
      <c r="F32" s="21"/>
    </row>
    <row r="33" spans="1:6" ht="31.5" customHeight="1" hidden="1">
      <c r="A33" s="15"/>
      <c r="B33" s="3"/>
      <c r="C33" s="20" t="s">
        <v>25</v>
      </c>
      <c r="D33" s="9" t="s">
        <v>26</v>
      </c>
      <c r="E33" s="50"/>
      <c r="F33" s="21"/>
    </row>
    <row r="34" spans="1:6" ht="39.75" customHeight="1" hidden="1">
      <c r="A34" s="15"/>
      <c r="B34" s="3"/>
      <c r="C34" s="20" t="s">
        <v>35</v>
      </c>
      <c r="D34" s="9" t="s">
        <v>36</v>
      </c>
      <c r="E34" s="50"/>
      <c r="F34" s="21"/>
    </row>
    <row r="35" spans="1:6" ht="32.25" customHeight="1" hidden="1">
      <c r="A35" s="15"/>
      <c r="B35" s="3"/>
      <c r="C35" s="23" t="s">
        <v>34</v>
      </c>
      <c r="D35" s="10" t="s">
        <v>37</v>
      </c>
      <c r="E35" s="56"/>
      <c r="F35" s="24"/>
    </row>
    <row r="36" spans="1:6" ht="15" hidden="1">
      <c r="A36" s="15"/>
      <c r="B36" s="11"/>
      <c r="C36" s="25"/>
      <c r="D36" s="7"/>
      <c r="E36" s="51"/>
      <c r="F36" s="26"/>
    </row>
    <row r="37" spans="1:6" ht="37.5" customHeight="1">
      <c r="A37" s="15"/>
      <c r="B37" s="1" t="s">
        <v>66</v>
      </c>
      <c r="C37" s="79" t="s">
        <v>67</v>
      </c>
      <c r="D37" s="80"/>
      <c r="E37" s="47">
        <f>E39</f>
        <v>0</v>
      </c>
      <c r="F37" s="2">
        <f>SUM(F40:F58)</f>
        <v>835461</v>
      </c>
    </row>
    <row r="38" spans="1:6" ht="9.75" customHeight="1">
      <c r="A38" s="15"/>
      <c r="B38" s="3"/>
      <c r="C38" s="4"/>
      <c r="D38" s="5"/>
      <c r="E38" s="48"/>
      <c r="F38" s="6"/>
    </row>
    <row r="39" spans="1:6" ht="22.5" customHeight="1" hidden="1">
      <c r="A39" s="15"/>
      <c r="B39" s="3"/>
      <c r="C39" s="20" t="s">
        <v>27</v>
      </c>
      <c r="D39" s="9" t="s">
        <v>4</v>
      </c>
      <c r="E39" s="50"/>
      <c r="F39" s="21"/>
    </row>
    <row r="40" spans="1:8" ht="36" customHeight="1">
      <c r="A40" s="15"/>
      <c r="B40" s="3"/>
      <c r="C40" s="20" t="s">
        <v>47</v>
      </c>
      <c r="D40" s="9" t="s">
        <v>53</v>
      </c>
      <c r="E40" s="50"/>
      <c r="F40" s="21">
        <v>50904</v>
      </c>
      <c r="H40" s="41">
        <f>F41+F42+F43+F44</f>
        <v>686880</v>
      </c>
    </row>
    <row r="41" spans="1:8" ht="30" customHeight="1">
      <c r="A41" s="15"/>
      <c r="B41" s="3"/>
      <c r="C41" s="20" t="s">
        <v>44</v>
      </c>
      <c r="D41" s="9" t="s">
        <v>19</v>
      </c>
      <c r="E41" s="50"/>
      <c r="F41" s="21">
        <v>524512</v>
      </c>
      <c r="H41" s="41">
        <f>F40</f>
        <v>50904</v>
      </c>
    </row>
    <row r="42" spans="1:8" ht="24.75" customHeight="1">
      <c r="A42" s="15"/>
      <c r="B42" s="3"/>
      <c r="C42" s="20" t="s">
        <v>22</v>
      </c>
      <c r="D42" s="9" t="s">
        <v>5</v>
      </c>
      <c r="E42" s="50"/>
      <c r="F42" s="21">
        <v>42000</v>
      </c>
      <c r="H42" s="41">
        <f>F37-H40-H41</f>
        <v>97677</v>
      </c>
    </row>
    <row r="43" spans="1:6" ht="23.25" customHeight="1">
      <c r="A43" s="15"/>
      <c r="B43" s="3"/>
      <c r="C43" s="18" t="s">
        <v>23</v>
      </c>
      <c r="D43" s="8" t="s">
        <v>6</v>
      </c>
      <c r="E43" s="49"/>
      <c r="F43" s="19">
        <v>105353</v>
      </c>
    </row>
    <row r="44" spans="1:6" ht="23.25" customHeight="1">
      <c r="A44" s="15"/>
      <c r="B44" s="3"/>
      <c r="C44" s="20" t="s">
        <v>24</v>
      </c>
      <c r="D44" s="9" t="s">
        <v>7</v>
      </c>
      <c r="E44" s="50"/>
      <c r="F44" s="21">
        <v>15015</v>
      </c>
    </row>
    <row r="45" spans="1:6" ht="26.25" customHeight="1">
      <c r="A45" s="15"/>
      <c r="B45" s="3"/>
      <c r="C45" s="20" t="s">
        <v>8</v>
      </c>
      <c r="D45" s="9" t="s">
        <v>9</v>
      </c>
      <c r="E45" s="50"/>
      <c r="F45" s="21">
        <v>40757</v>
      </c>
    </row>
    <row r="46" spans="1:6" ht="19.5" customHeight="1">
      <c r="A46" s="15"/>
      <c r="B46" s="3"/>
      <c r="C46" s="20" t="s">
        <v>10</v>
      </c>
      <c r="D46" s="9" t="s">
        <v>11</v>
      </c>
      <c r="E46" s="50"/>
      <c r="F46" s="21">
        <v>9000</v>
      </c>
    </row>
    <row r="47" spans="1:6" ht="19.5" customHeight="1">
      <c r="A47" s="15"/>
      <c r="B47" s="3"/>
      <c r="C47" s="20" t="s">
        <v>45</v>
      </c>
      <c r="D47" s="9" t="s">
        <v>13</v>
      </c>
      <c r="E47" s="50"/>
      <c r="F47" s="21">
        <v>1000</v>
      </c>
    </row>
    <row r="48" spans="1:6" ht="24.75" customHeight="1">
      <c r="A48" s="15"/>
      <c r="B48" s="3"/>
      <c r="C48" s="20" t="s">
        <v>20</v>
      </c>
      <c r="D48" s="9" t="s">
        <v>21</v>
      </c>
      <c r="E48" s="50"/>
      <c r="F48" s="21">
        <v>500</v>
      </c>
    </row>
    <row r="49" spans="1:6" ht="25.5" customHeight="1">
      <c r="A49" s="34"/>
      <c r="B49" s="31"/>
      <c r="C49" s="43" t="s">
        <v>2</v>
      </c>
      <c r="D49" s="36" t="s">
        <v>3</v>
      </c>
      <c r="E49" s="55"/>
      <c r="F49" s="37">
        <v>4945</v>
      </c>
    </row>
    <row r="50" spans="1:6" ht="24" customHeight="1">
      <c r="A50" s="15"/>
      <c r="B50" s="3"/>
      <c r="C50" s="40" t="s">
        <v>28</v>
      </c>
      <c r="D50" s="8" t="s">
        <v>31</v>
      </c>
      <c r="E50" s="49"/>
      <c r="F50" s="19">
        <v>1200</v>
      </c>
    </row>
    <row r="51" spans="1:6" ht="45">
      <c r="A51" s="15"/>
      <c r="B51" s="3"/>
      <c r="C51" s="22" t="s">
        <v>32</v>
      </c>
      <c r="D51" s="9" t="s">
        <v>93</v>
      </c>
      <c r="E51" s="50"/>
      <c r="F51" s="21">
        <v>1200</v>
      </c>
    </row>
    <row r="52" spans="1:6" ht="45" hidden="1">
      <c r="A52" s="15"/>
      <c r="B52" s="3"/>
      <c r="C52" s="22"/>
      <c r="D52" s="9" t="s">
        <v>94</v>
      </c>
      <c r="E52" s="50"/>
      <c r="F52" s="21"/>
    </row>
    <row r="53" spans="1:6" ht="24.75" customHeight="1">
      <c r="A53" s="15"/>
      <c r="B53" s="3"/>
      <c r="C53" s="20" t="s">
        <v>14</v>
      </c>
      <c r="D53" s="9" t="s">
        <v>15</v>
      </c>
      <c r="E53" s="50"/>
      <c r="F53" s="21">
        <v>2100</v>
      </c>
    </row>
    <row r="54" spans="1:6" ht="24" customHeight="1">
      <c r="A54" s="15"/>
      <c r="B54" s="3"/>
      <c r="C54" s="20" t="s">
        <v>16</v>
      </c>
      <c r="D54" s="9" t="s">
        <v>17</v>
      </c>
      <c r="E54" s="50"/>
      <c r="F54" s="21">
        <v>1500</v>
      </c>
    </row>
    <row r="55" spans="1:6" ht="31.5" customHeight="1">
      <c r="A55" s="15"/>
      <c r="B55" s="3"/>
      <c r="C55" s="20" t="s">
        <v>25</v>
      </c>
      <c r="D55" s="9" t="s">
        <v>26</v>
      </c>
      <c r="E55" s="50"/>
      <c r="F55" s="21">
        <v>34475</v>
      </c>
    </row>
    <row r="56" spans="1:6" ht="34.5" customHeight="1">
      <c r="A56" s="15"/>
      <c r="B56" s="3"/>
      <c r="C56" s="20" t="s">
        <v>38</v>
      </c>
      <c r="D56" s="9" t="s">
        <v>39</v>
      </c>
      <c r="E56" s="50"/>
      <c r="F56" s="21">
        <v>1000</v>
      </c>
    </row>
    <row r="57" spans="1:6" ht="39.75" customHeight="1" hidden="1">
      <c r="A57" s="15"/>
      <c r="B57" s="3"/>
      <c r="C57" s="20" t="s">
        <v>35</v>
      </c>
      <c r="D57" s="9" t="s">
        <v>36</v>
      </c>
      <c r="E57" s="50"/>
      <c r="F57" s="21"/>
    </row>
    <row r="58" spans="1:6" ht="32.25" customHeight="1" hidden="1">
      <c r="A58" s="15"/>
      <c r="B58" s="3"/>
      <c r="C58" s="23" t="s">
        <v>34</v>
      </c>
      <c r="D58" s="10" t="s">
        <v>37</v>
      </c>
      <c r="E58" s="56"/>
      <c r="F58" s="24"/>
    </row>
    <row r="59" spans="1:6" ht="15">
      <c r="A59" s="15"/>
      <c r="B59" s="11"/>
      <c r="C59" s="25"/>
      <c r="D59" s="7"/>
      <c r="E59" s="51"/>
      <c r="F59" s="26"/>
    </row>
    <row r="60" spans="1:6" ht="37.5" customHeight="1">
      <c r="A60" s="15"/>
      <c r="B60" s="1" t="s">
        <v>56</v>
      </c>
      <c r="C60" s="79" t="s">
        <v>43</v>
      </c>
      <c r="D60" s="80"/>
      <c r="E60" s="47">
        <v>0</v>
      </c>
      <c r="F60" s="2">
        <f>SUM(F62:F62)</f>
        <v>3792</v>
      </c>
    </row>
    <row r="61" spans="1:6" ht="9.75" customHeight="1">
      <c r="A61" s="15"/>
      <c r="B61" s="3"/>
      <c r="C61" s="4"/>
      <c r="D61" s="5"/>
      <c r="E61" s="48"/>
      <c r="F61" s="6"/>
    </row>
    <row r="62" spans="1:6" ht="30" customHeight="1">
      <c r="A62" s="15"/>
      <c r="B62" s="3"/>
      <c r="C62" s="22" t="s">
        <v>25</v>
      </c>
      <c r="D62" s="9" t="s">
        <v>26</v>
      </c>
      <c r="E62" s="50"/>
      <c r="F62" s="21">
        <v>3792</v>
      </c>
    </row>
    <row r="63" spans="1:6" ht="15.75" customHeight="1">
      <c r="A63" s="15"/>
      <c r="B63" s="31"/>
      <c r="C63" s="28"/>
      <c r="D63" s="5"/>
      <c r="E63" s="53"/>
      <c r="F63" s="29"/>
    </row>
    <row r="64" spans="1:6" ht="12.75">
      <c r="A64" s="72"/>
      <c r="B64" s="74" t="s">
        <v>46</v>
      </c>
      <c r="C64" s="74"/>
      <c r="D64" s="75"/>
      <c r="E64" s="77">
        <f>E60+E37+E18+E4</f>
        <v>0</v>
      </c>
      <c r="F64" s="68">
        <f>F60+F37+F18+F4</f>
        <v>961177</v>
      </c>
    </row>
    <row r="65" spans="1:6" ht="12.75">
      <c r="A65" s="73"/>
      <c r="B65" s="76"/>
      <c r="C65" s="76"/>
      <c r="D65" s="69"/>
      <c r="E65" s="78"/>
      <c r="F65" s="69"/>
    </row>
    <row r="66" spans="1:6" ht="36" customHeight="1">
      <c r="A66" s="16">
        <v>854</v>
      </c>
      <c r="B66" s="81" t="s">
        <v>57</v>
      </c>
      <c r="C66" s="82"/>
      <c r="D66" s="83"/>
      <c r="E66" s="46">
        <f>E67</f>
        <v>0</v>
      </c>
      <c r="F66" s="17">
        <f>F67</f>
        <v>600</v>
      </c>
    </row>
    <row r="67" spans="1:6" ht="37.5" customHeight="1">
      <c r="A67" s="14"/>
      <c r="B67" s="1" t="s">
        <v>58</v>
      </c>
      <c r="C67" s="79" t="s">
        <v>59</v>
      </c>
      <c r="D67" s="80"/>
      <c r="E67" s="47">
        <f>E69</f>
        <v>0</v>
      </c>
      <c r="F67" s="2">
        <f>F69</f>
        <v>600</v>
      </c>
    </row>
    <row r="68" spans="1:6" ht="9.75" customHeight="1">
      <c r="A68" s="15"/>
      <c r="B68" s="3"/>
      <c r="C68" s="4"/>
      <c r="D68" s="5"/>
      <c r="E68" s="48"/>
      <c r="F68" s="6"/>
    </row>
    <row r="69" spans="1:6" ht="22.5" customHeight="1">
      <c r="A69" s="15"/>
      <c r="B69" s="3"/>
      <c r="C69" s="20" t="s">
        <v>62</v>
      </c>
      <c r="D69" s="9" t="s">
        <v>60</v>
      </c>
      <c r="E69" s="50"/>
      <c r="F69" s="21">
        <v>600</v>
      </c>
    </row>
    <row r="70" spans="1:6" ht="14.25" customHeight="1">
      <c r="A70" s="27"/>
      <c r="B70" s="31"/>
      <c r="C70" s="28"/>
      <c r="D70" s="5"/>
      <c r="E70" s="53"/>
      <c r="F70" s="30"/>
    </row>
    <row r="71" spans="1:6" ht="12.75">
      <c r="A71" s="72"/>
      <c r="B71" s="74" t="s">
        <v>48</v>
      </c>
      <c r="C71" s="74"/>
      <c r="D71" s="75"/>
      <c r="E71" s="77">
        <f>E4</f>
        <v>0</v>
      </c>
      <c r="F71" s="68">
        <f>F67</f>
        <v>600</v>
      </c>
    </row>
    <row r="72" spans="1:6" ht="12.75">
      <c r="A72" s="73"/>
      <c r="B72" s="76"/>
      <c r="C72" s="76"/>
      <c r="D72" s="69"/>
      <c r="E72" s="78"/>
      <c r="F72" s="69"/>
    </row>
  </sheetData>
  <sheetProtection/>
  <mergeCells count="16">
    <mergeCell ref="A71:A72"/>
    <mergeCell ref="C4:D4"/>
    <mergeCell ref="B66:D66"/>
    <mergeCell ref="C18:D18"/>
    <mergeCell ref="C37:D37"/>
    <mergeCell ref="B64:D65"/>
    <mergeCell ref="A1:F1"/>
    <mergeCell ref="C67:D67"/>
    <mergeCell ref="B71:D72"/>
    <mergeCell ref="E71:E72"/>
    <mergeCell ref="E64:E65"/>
    <mergeCell ref="F64:F65"/>
    <mergeCell ref="F71:F72"/>
    <mergeCell ref="B3:D3"/>
    <mergeCell ref="C60:D60"/>
    <mergeCell ref="A64:A65"/>
  </mergeCells>
  <printOptions/>
  <pageMargins left="0.75" right="0.75" top="0.5" bottom="0.49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SheetLayoutView="100" zoomScalePageLayoutView="0" workbookViewId="0" topLeftCell="A1">
      <selection activeCell="K8" sqref="K8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162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F4+F28</f>
        <v>2477742</v>
      </c>
    </row>
    <row r="4" spans="1:6" ht="37.5" customHeight="1">
      <c r="A4" s="15"/>
      <c r="B4" s="1" t="s">
        <v>66</v>
      </c>
      <c r="C4" s="79" t="s">
        <v>67</v>
      </c>
      <c r="D4" s="80"/>
      <c r="E4" s="47">
        <f>E6</f>
        <v>0</v>
      </c>
      <c r="F4" s="2">
        <f>SUM(F7:F26)</f>
        <v>2457968</v>
      </c>
    </row>
    <row r="5" spans="1:6" ht="9.75" customHeight="1">
      <c r="A5" s="15"/>
      <c r="B5" s="3"/>
      <c r="C5" s="4"/>
      <c r="D5" s="5"/>
      <c r="E5" s="48"/>
      <c r="F5" s="6"/>
    </row>
    <row r="6" spans="1:6" ht="22.5" customHeight="1" hidden="1">
      <c r="A6" s="15"/>
      <c r="B6" s="3"/>
      <c r="C6" s="20" t="s">
        <v>27</v>
      </c>
      <c r="D6" s="9" t="s">
        <v>4</v>
      </c>
      <c r="E6" s="50"/>
      <c r="F6" s="21"/>
    </row>
    <row r="7" spans="1:8" ht="22.5" customHeight="1">
      <c r="A7" s="15"/>
      <c r="B7" s="3"/>
      <c r="C7" s="20" t="s">
        <v>47</v>
      </c>
      <c r="D7" s="9" t="s">
        <v>53</v>
      </c>
      <c r="E7" s="50"/>
      <c r="F7" s="21">
        <v>119501</v>
      </c>
      <c r="H7" s="41">
        <f>F8+F9+F10+F11</f>
        <v>1802780</v>
      </c>
    </row>
    <row r="8" spans="1:8" ht="22.5" customHeight="1">
      <c r="A8" s="15"/>
      <c r="B8" s="3"/>
      <c r="C8" s="20" t="s">
        <v>44</v>
      </c>
      <c r="D8" s="9" t="s">
        <v>19</v>
      </c>
      <c r="E8" s="50"/>
      <c r="F8" s="21">
        <v>1366917</v>
      </c>
      <c r="H8" s="41">
        <f>F7</f>
        <v>119501</v>
      </c>
    </row>
    <row r="9" spans="1:8" ht="22.5" customHeight="1">
      <c r="A9" s="15"/>
      <c r="B9" s="3"/>
      <c r="C9" s="20" t="s">
        <v>22</v>
      </c>
      <c r="D9" s="9" t="s">
        <v>5</v>
      </c>
      <c r="E9" s="50"/>
      <c r="F9" s="21">
        <v>124534</v>
      </c>
      <c r="H9" s="41">
        <f>F4-H7-H8</f>
        <v>535687</v>
      </c>
    </row>
    <row r="10" spans="1:6" ht="22.5" customHeight="1">
      <c r="A10" s="15"/>
      <c r="B10" s="3"/>
      <c r="C10" s="18" t="s">
        <v>23</v>
      </c>
      <c r="D10" s="8" t="s">
        <v>6</v>
      </c>
      <c r="E10" s="49"/>
      <c r="F10" s="19">
        <v>272313</v>
      </c>
    </row>
    <row r="11" spans="1:6" ht="22.5" customHeight="1">
      <c r="A11" s="15"/>
      <c r="B11" s="3"/>
      <c r="C11" s="18" t="s">
        <v>24</v>
      </c>
      <c r="D11" s="8" t="s">
        <v>7</v>
      </c>
      <c r="E11" s="49"/>
      <c r="F11" s="19">
        <v>39016</v>
      </c>
    </row>
    <row r="12" spans="1:6" ht="26.25" customHeight="1">
      <c r="A12" s="15"/>
      <c r="B12" s="3"/>
      <c r="C12" s="18" t="s">
        <v>8</v>
      </c>
      <c r="D12" s="8" t="s">
        <v>9</v>
      </c>
      <c r="E12" s="49"/>
      <c r="F12" s="35">
        <v>37000</v>
      </c>
    </row>
    <row r="13" spans="1:6" ht="22.5" customHeight="1">
      <c r="A13" s="15"/>
      <c r="B13" s="3"/>
      <c r="C13" s="20" t="s">
        <v>10</v>
      </c>
      <c r="D13" s="9" t="s">
        <v>11</v>
      </c>
      <c r="E13" s="50"/>
      <c r="F13" s="21">
        <v>165000</v>
      </c>
    </row>
    <row r="14" spans="1:6" ht="22.5" customHeight="1">
      <c r="A14" s="15"/>
      <c r="B14" s="3"/>
      <c r="C14" s="20" t="s">
        <v>12</v>
      </c>
      <c r="D14" s="9" t="s">
        <v>13</v>
      </c>
      <c r="E14" s="50"/>
      <c r="F14" s="21">
        <v>5000</v>
      </c>
    </row>
    <row r="15" spans="1:6" ht="22.5" customHeight="1">
      <c r="A15" s="15"/>
      <c r="B15" s="3"/>
      <c r="C15" s="20" t="s">
        <v>20</v>
      </c>
      <c r="D15" s="9" t="s">
        <v>21</v>
      </c>
      <c r="E15" s="50"/>
      <c r="F15" s="21">
        <v>1405</v>
      </c>
    </row>
    <row r="16" spans="1:6" ht="22.5" customHeight="1">
      <c r="A16" s="15"/>
      <c r="B16" s="3"/>
      <c r="C16" s="22" t="s">
        <v>2</v>
      </c>
      <c r="D16" s="9" t="s">
        <v>3</v>
      </c>
      <c r="E16" s="50"/>
      <c r="F16" s="21">
        <v>219994</v>
      </c>
    </row>
    <row r="17" spans="1:6" ht="22.5" customHeight="1">
      <c r="A17" s="15"/>
      <c r="B17" s="3"/>
      <c r="C17" s="22" t="s">
        <v>28</v>
      </c>
      <c r="D17" s="9" t="s">
        <v>31</v>
      </c>
      <c r="E17" s="50"/>
      <c r="F17" s="21">
        <v>1419</v>
      </c>
    </row>
    <row r="18" spans="1:6" ht="45">
      <c r="A18" s="15"/>
      <c r="B18" s="3"/>
      <c r="C18" s="22" t="s">
        <v>32</v>
      </c>
      <c r="D18" s="9" t="s">
        <v>93</v>
      </c>
      <c r="E18" s="50"/>
      <c r="F18" s="21">
        <v>2150</v>
      </c>
    </row>
    <row r="19" spans="1:6" ht="45">
      <c r="A19" s="15"/>
      <c r="B19" s="3"/>
      <c r="C19" s="22" t="s">
        <v>33</v>
      </c>
      <c r="D19" s="9" t="s">
        <v>94</v>
      </c>
      <c r="E19" s="50"/>
      <c r="F19" s="21">
        <v>3700</v>
      </c>
    </row>
    <row r="20" spans="1:6" ht="36" customHeight="1">
      <c r="A20" s="15"/>
      <c r="B20" s="3"/>
      <c r="C20" s="22" t="s">
        <v>73</v>
      </c>
      <c r="D20" s="9" t="s">
        <v>74</v>
      </c>
      <c r="E20" s="50"/>
      <c r="F20" s="21">
        <v>1100</v>
      </c>
    </row>
    <row r="21" spans="1:6" ht="22.5" customHeight="1">
      <c r="A21" s="15"/>
      <c r="B21" s="3"/>
      <c r="C21" s="20" t="s">
        <v>14</v>
      </c>
      <c r="D21" s="9" t="s">
        <v>15</v>
      </c>
      <c r="E21" s="50"/>
      <c r="F21" s="21">
        <v>2896</v>
      </c>
    </row>
    <row r="22" spans="1:6" ht="22.5" customHeight="1">
      <c r="A22" s="15"/>
      <c r="B22" s="3"/>
      <c r="C22" s="20" t="s">
        <v>16</v>
      </c>
      <c r="D22" s="9" t="s">
        <v>17</v>
      </c>
      <c r="E22" s="50"/>
      <c r="F22" s="21">
        <v>5335</v>
      </c>
    </row>
    <row r="23" spans="1:6" ht="30.75" customHeight="1">
      <c r="A23" s="15"/>
      <c r="B23" s="3"/>
      <c r="C23" s="20" t="s">
        <v>25</v>
      </c>
      <c r="D23" s="9" t="s">
        <v>26</v>
      </c>
      <c r="E23" s="50"/>
      <c r="F23" s="21">
        <v>88688</v>
      </c>
    </row>
    <row r="24" spans="1:6" ht="32.25" customHeight="1">
      <c r="A24" s="15"/>
      <c r="B24" s="3"/>
      <c r="C24" s="20" t="s">
        <v>38</v>
      </c>
      <c r="D24" s="9" t="s">
        <v>39</v>
      </c>
      <c r="E24" s="50"/>
      <c r="F24" s="21">
        <v>2000</v>
      </c>
    </row>
    <row r="25" spans="1:6" ht="39.75" customHeight="1" hidden="1">
      <c r="A25" s="15"/>
      <c r="B25" s="3"/>
      <c r="C25" s="20" t="s">
        <v>35</v>
      </c>
      <c r="D25" s="9" t="s">
        <v>36</v>
      </c>
      <c r="E25" s="50"/>
      <c r="F25" s="21"/>
    </row>
    <row r="26" spans="1:6" ht="32.25" customHeight="1" hidden="1">
      <c r="A26" s="15"/>
      <c r="B26" s="3"/>
      <c r="C26" s="23" t="s">
        <v>34</v>
      </c>
      <c r="D26" s="10" t="s">
        <v>37</v>
      </c>
      <c r="E26" s="56"/>
      <c r="F26" s="24"/>
    </row>
    <row r="27" spans="1:6" ht="15">
      <c r="A27" s="15"/>
      <c r="B27" s="11"/>
      <c r="C27" s="25"/>
      <c r="D27" s="7"/>
      <c r="E27" s="51"/>
      <c r="F27" s="26"/>
    </row>
    <row r="28" spans="1:6" ht="37.5" customHeight="1">
      <c r="A28" s="15"/>
      <c r="B28" s="32" t="s">
        <v>56</v>
      </c>
      <c r="C28" s="70" t="s">
        <v>43</v>
      </c>
      <c r="D28" s="71"/>
      <c r="E28" s="52">
        <v>0</v>
      </c>
      <c r="F28" s="33">
        <f>SUM(F30:F30)</f>
        <v>19774</v>
      </c>
    </row>
    <row r="29" spans="1:6" ht="9.75" customHeight="1">
      <c r="A29" s="15"/>
      <c r="B29" s="3"/>
      <c r="C29" s="4"/>
      <c r="D29" s="5"/>
      <c r="E29" s="48"/>
      <c r="F29" s="6"/>
    </row>
    <row r="30" spans="1:6" ht="30" customHeight="1">
      <c r="A30" s="15"/>
      <c r="B30" s="3"/>
      <c r="C30" s="22" t="s">
        <v>25</v>
      </c>
      <c r="D30" s="9" t="s">
        <v>26</v>
      </c>
      <c r="E30" s="50"/>
      <c r="F30" s="21">
        <v>19774</v>
      </c>
    </row>
    <row r="31" spans="1:6" ht="15.75" customHeight="1">
      <c r="A31" s="15"/>
      <c r="B31" s="31"/>
      <c r="C31" s="28"/>
      <c r="D31" s="5"/>
      <c r="E31" s="53"/>
      <c r="F31" s="29"/>
    </row>
    <row r="32" spans="1:6" ht="12.75">
      <c r="A32" s="72"/>
      <c r="B32" s="74" t="s">
        <v>46</v>
      </c>
      <c r="C32" s="74"/>
      <c r="D32" s="75"/>
      <c r="E32" s="77">
        <f>E28+E4</f>
        <v>0</v>
      </c>
      <c r="F32" s="68">
        <f>F28+F4</f>
        <v>2477742</v>
      </c>
    </row>
    <row r="33" spans="1:6" ht="12.75">
      <c r="A33" s="73"/>
      <c r="B33" s="76"/>
      <c r="C33" s="76"/>
      <c r="D33" s="69"/>
      <c r="E33" s="78"/>
      <c r="F33" s="69"/>
    </row>
    <row r="34" spans="1:6" ht="36" customHeight="1">
      <c r="A34" s="16">
        <v>854</v>
      </c>
      <c r="B34" s="81" t="s">
        <v>57</v>
      </c>
      <c r="C34" s="82"/>
      <c r="D34" s="83"/>
      <c r="E34" s="46">
        <f>E35</f>
        <v>0</v>
      </c>
      <c r="F34" s="17">
        <f>F35</f>
        <v>900</v>
      </c>
    </row>
    <row r="35" spans="1:6" ht="37.5" customHeight="1">
      <c r="A35" s="14"/>
      <c r="B35" s="1" t="s">
        <v>58</v>
      </c>
      <c r="C35" s="79" t="s">
        <v>59</v>
      </c>
      <c r="D35" s="80"/>
      <c r="E35" s="47">
        <f>E37</f>
        <v>0</v>
      </c>
      <c r="F35" s="2">
        <f>F37</f>
        <v>900</v>
      </c>
    </row>
    <row r="36" spans="1:6" ht="9.75" customHeight="1">
      <c r="A36" s="15"/>
      <c r="B36" s="3"/>
      <c r="C36" s="4"/>
      <c r="D36" s="5"/>
      <c r="E36" s="48"/>
      <c r="F36" s="6"/>
    </row>
    <row r="37" spans="1:6" ht="22.5" customHeight="1">
      <c r="A37" s="15"/>
      <c r="B37" s="3"/>
      <c r="C37" s="18" t="s">
        <v>62</v>
      </c>
      <c r="D37" s="8" t="s">
        <v>60</v>
      </c>
      <c r="E37" s="49"/>
      <c r="F37" s="19">
        <v>900</v>
      </c>
    </row>
    <row r="38" spans="1:6" ht="14.25" customHeight="1">
      <c r="A38" s="27"/>
      <c r="B38" s="31"/>
      <c r="C38" s="28"/>
      <c r="D38" s="5"/>
      <c r="E38" s="53"/>
      <c r="F38" s="30"/>
    </row>
    <row r="39" spans="1:6" ht="12.75">
      <c r="A39" s="72"/>
      <c r="B39" s="74" t="s">
        <v>48</v>
      </c>
      <c r="C39" s="74"/>
      <c r="D39" s="75"/>
      <c r="E39" s="77">
        <f>0</f>
        <v>0</v>
      </c>
      <c r="F39" s="68">
        <f>F35</f>
        <v>900</v>
      </c>
    </row>
    <row r="40" spans="1:6" ht="12.75">
      <c r="A40" s="73"/>
      <c r="B40" s="76"/>
      <c r="C40" s="76"/>
      <c r="D40" s="69"/>
      <c r="E40" s="78"/>
      <c r="F40" s="69"/>
    </row>
  </sheetData>
  <sheetProtection/>
  <mergeCells count="14">
    <mergeCell ref="A39:A40"/>
    <mergeCell ref="B39:D40"/>
    <mergeCell ref="E39:E40"/>
    <mergeCell ref="E32:E33"/>
    <mergeCell ref="F32:F33"/>
    <mergeCell ref="A1:F1"/>
    <mergeCell ref="C35:D35"/>
    <mergeCell ref="F39:F40"/>
    <mergeCell ref="B3:D3"/>
    <mergeCell ref="C28:D28"/>
    <mergeCell ref="A32:A33"/>
    <mergeCell ref="B34:D34"/>
    <mergeCell ref="C4:D4"/>
    <mergeCell ref="B32:D33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portrait" paperSize="9" r:id="rId1"/>
  <rowBreaks count="1" manualBreakCount="1">
    <brk id="3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E2" sqref="E1:E1638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163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1.5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F4+F26+F30</f>
        <v>3129243</v>
      </c>
    </row>
    <row r="4" spans="1:6" ht="30" customHeight="1">
      <c r="A4" s="15"/>
      <c r="B4" s="1" t="s">
        <v>66</v>
      </c>
      <c r="C4" s="79" t="s">
        <v>67</v>
      </c>
      <c r="D4" s="80"/>
      <c r="E4" s="47">
        <f>E6</f>
        <v>0</v>
      </c>
      <c r="F4" s="2">
        <f>SUM(F7:F24)</f>
        <v>3050575</v>
      </c>
    </row>
    <row r="5" spans="1:6" ht="9.75" customHeight="1">
      <c r="A5" s="15"/>
      <c r="B5" s="3"/>
      <c r="C5" s="4"/>
      <c r="D5" s="5"/>
      <c r="E5" s="48"/>
      <c r="F5" s="6"/>
    </row>
    <row r="6" spans="1:6" ht="22.5" customHeight="1" hidden="1">
      <c r="A6" s="15"/>
      <c r="B6" s="3"/>
      <c r="C6" s="20" t="s">
        <v>27</v>
      </c>
      <c r="D6" s="9" t="s">
        <v>4</v>
      </c>
      <c r="E6" s="50"/>
      <c r="F6" s="21"/>
    </row>
    <row r="7" spans="1:8" ht="36" customHeight="1">
      <c r="A7" s="15"/>
      <c r="B7" s="3"/>
      <c r="C7" s="20" t="s">
        <v>47</v>
      </c>
      <c r="D7" s="9" t="s">
        <v>53</v>
      </c>
      <c r="E7" s="50"/>
      <c r="F7" s="21">
        <v>3000</v>
      </c>
      <c r="H7" s="41">
        <f>F8+F9+F10+F11</f>
        <v>2646775</v>
      </c>
    </row>
    <row r="8" spans="1:8" ht="30" customHeight="1">
      <c r="A8" s="15"/>
      <c r="B8" s="3"/>
      <c r="C8" s="20" t="s">
        <v>44</v>
      </c>
      <c r="D8" s="9" t="s">
        <v>19</v>
      </c>
      <c r="E8" s="50"/>
      <c r="F8" s="21">
        <v>2048116</v>
      </c>
      <c r="H8" s="41">
        <f>F7</f>
        <v>3000</v>
      </c>
    </row>
    <row r="9" spans="1:8" ht="24.75" customHeight="1">
      <c r="A9" s="15"/>
      <c r="B9" s="3"/>
      <c r="C9" s="20" t="s">
        <v>22</v>
      </c>
      <c r="D9" s="9" t="s">
        <v>5</v>
      </c>
      <c r="E9" s="50"/>
      <c r="F9" s="21">
        <v>166453</v>
      </c>
      <c r="H9" s="41">
        <f>F4-H7-H8</f>
        <v>400800</v>
      </c>
    </row>
    <row r="10" spans="1:6" ht="23.25" customHeight="1">
      <c r="A10" s="15"/>
      <c r="B10" s="3"/>
      <c r="C10" s="18" t="s">
        <v>23</v>
      </c>
      <c r="D10" s="8" t="s">
        <v>6</v>
      </c>
      <c r="E10" s="49"/>
      <c r="F10" s="19">
        <v>378290</v>
      </c>
    </row>
    <row r="11" spans="1:6" ht="23.25" customHeight="1">
      <c r="A11" s="15"/>
      <c r="B11" s="3"/>
      <c r="C11" s="18" t="s">
        <v>24</v>
      </c>
      <c r="D11" s="8" t="s">
        <v>7</v>
      </c>
      <c r="E11" s="49"/>
      <c r="F11" s="19">
        <v>53916</v>
      </c>
    </row>
    <row r="12" spans="1:6" ht="26.25" customHeight="1">
      <c r="A12" s="15"/>
      <c r="B12" s="3"/>
      <c r="C12" s="18" t="s">
        <v>8</v>
      </c>
      <c r="D12" s="8" t="s">
        <v>9</v>
      </c>
      <c r="E12" s="49"/>
      <c r="F12" s="19">
        <v>24200</v>
      </c>
    </row>
    <row r="13" spans="1:6" ht="30">
      <c r="A13" s="15"/>
      <c r="B13" s="3"/>
      <c r="C13" s="18" t="s">
        <v>69</v>
      </c>
      <c r="D13" s="8" t="s">
        <v>70</v>
      </c>
      <c r="E13" s="49"/>
      <c r="F13" s="19">
        <v>6000</v>
      </c>
    </row>
    <row r="14" spans="1:6" ht="21.75" customHeight="1">
      <c r="A14" s="15"/>
      <c r="B14" s="3"/>
      <c r="C14" s="20" t="s">
        <v>10</v>
      </c>
      <c r="D14" s="9" t="s">
        <v>11</v>
      </c>
      <c r="E14" s="50"/>
      <c r="F14" s="21">
        <v>92250</v>
      </c>
    </row>
    <row r="15" spans="1:6" ht="24.75" customHeight="1">
      <c r="A15" s="15"/>
      <c r="B15" s="3"/>
      <c r="C15" s="20" t="s">
        <v>12</v>
      </c>
      <c r="D15" s="9" t="s">
        <v>13</v>
      </c>
      <c r="E15" s="50"/>
      <c r="F15" s="21">
        <v>60000</v>
      </c>
    </row>
    <row r="16" spans="1:6" ht="24.75" customHeight="1">
      <c r="A16" s="15"/>
      <c r="B16" s="3"/>
      <c r="C16" s="20" t="s">
        <v>20</v>
      </c>
      <c r="D16" s="9" t="s">
        <v>21</v>
      </c>
      <c r="E16" s="50"/>
      <c r="F16" s="21">
        <v>2000</v>
      </c>
    </row>
    <row r="17" spans="1:6" ht="25.5" customHeight="1">
      <c r="A17" s="15"/>
      <c r="B17" s="3"/>
      <c r="C17" s="22" t="s">
        <v>2</v>
      </c>
      <c r="D17" s="9" t="s">
        <v>3</v>
      </c>
      <c r="E17" s="50"/>
      <c r="F17" s="21">
        <v>45880</v>
      </c>
    </row>
    <row r="18" spans="1:6" ht="24" customHeight="1">
      <c r="A18" s="15"/>
      <c r="B18" s="3"/>
      <c r="C18" s="22" t="s">
        <v>28</v>
      </c>
      <c r="D18" s="9" t="s">
        <v>31</v>
      </c>
      <c r="E18" s="50"/>
      <c r="F18" s="21">
        <v>1500</v>
      </c>
    </row>
    <row r="19" spans="1:6" ht="45">
      <c r="A19" s="15"/>
      <c r="B19" s="3"/>
      <c r="C19" s="22" t="s">
        <v>32</v>
      </c>
      <c r="D19" s="9" t="s">
        <v>93</v>
      </c>
      <c r="E19" s="50"/>
      <c r="F19" s="21">
        <v>1300</v>
      </c>
    </row>
    <row r="20" spans="1:6" ht="45">
      <c r="A20" s="15"/>
      <c r="B20" s="3"/>
      <c r="C20" s="22" t="s">
        <v>33</v>
      </c>
      <c r="D20" s="9" t="s">
        <v>94</v>
      </c>
      <c r="E20" s="50"/>
      <c r="F20" s="21">
        <v>4000</v>
      </c>
    </row>
    <row r="21" spans="1:6" ht="24.75" customHeight="1">
      <c r="A21" s="15"/>
      <c r="B21" s="3"/>
      <c r="C21" s="20" t="s">
        <v>14</v>
      </c>
      <c r="D21" s="9" t="s">
        <v>15</v>
      </c>
      <c r="E21" s="50"/>
      <c r="F21" s="21">
        <v>2000</v>
      </c>
    </row>
    <row r="22" spans="1:6" ht="24" customHeight="1">
      <c r="A22" s="15"/>
      <c r="B22" s="3"/>
      <c r="C22" s="20" t="s">
        <v>16</v>
      </c>
      <c r="D22" s="9" t="s">
        <v>17</v>
      </c>
      <c r="E22" s="50"/>
      <c r="F22" s="21">
        <v>3900</v>
      </c>
    </row>
    <row r="23" spans="1:6" ht="31.5" customHeight="1">
      <c r="A23" s="15"/>
      <c r="B23" s="3"/>
      <c r="C23" s="20" t="s">
        <v>25</v>
      </c>
      <c r="D23" s="9" t="s">
        <v>26</v>
      </c>
      <c r="E23" s="50"/>
      <c r="F23" s="21">
        <v>156770</v>
      </c>
    </row>
    <row r="24" spans="1:6" ht="34.5" customHeight="1">
      <c r="A24" s="15"/>
      <c r="B24" s="3"/>
      <c r="C24" s="20" t="s">
        <v>38</v>
      </c>
      <c r="D24" s="9" t="s">
        <v>39</v>
      </c>
      <c r="E24" s="50"/>
      <c r="F24" s="21">
        <v>1000</v>
      </c>
    </row>
    <row r="25" spans="1:6" ht="15">
      <c r="A25" s="15"/>
      <c r="B25" s="11"/>
      <c r="C25" s="25"/>
      <c r="D25" s="7"/>
      <c r="E25" s="51"/>
      <c r="F25" s="26"/>
    </row>
    <row r="26" spans="1:6" ht="32.25" customHeight="1">
      <c r="A26" s="15"/>
      <c r="B26" s="32" t="s">
        <v>56</v>
      </c>
      <c r="C26" s="70" t="s">
        <v>43</v>
      </c>
      <c r="D26" s="71"/>
      <c r="E26" s="52">
        <v>0</v>
      </c>
      <c r="F26" s="33">
        <f>SUM(F28:F28)</f>
        <v>78668</v>
      </c>
    </row>
    <row r="27" spans="1:6" ht="9.75" customHeight="1">
      <c r="A27" s="15"/>
      <c r="B27" s="3"/>
      <c r="C27" s="4"/>
      <c r="D27" s="5"/>
      <c r="E27" s="48"/>
      <c r="F27" s="6"/>
    </row>
    <row r="28" spans="1:6" ht="30" customHeight="1">
      <c r="A28" s="15"/>
      <c r="B28" s="3"/>
      <c r="C28" s="22" t="s">
        <v>25</v>
      </c>
      <c r="D28" s="9" t="s">
        <v>26</v>
      </c>
      <c r="E28" s="50"/>
      <c r="F28" s="21">
        <v>78668</v>
      </c>
    </row>
    <row r="29" spans="1:6" ht="15.75" customHeight="1" hidden="1">
      <c r="A29" s="34"/>
      <c r="B29" s="31"/>
      <c r="C29" s="42"/>
      <c r="D29" s="7"/>
      <c r="E29" s="51"/>
      <c r="F29" s="26"/>
    </row>
    <row r="30" spans="1:6" ht="37.5" customHeight="1" hidden="1">
      <c r="A30" s="15"/>
      <c r="B30" s="32" t="s">
        <v>56</v>
      </c>
      <c r="C30" s="70" t="s">
        <v>138</v>
      </c>
      <c r="D30" s="71"/>
      <c r="E30" s="52">
        <v>0</v>
      </c>
      <c r="F30" s="33">
        <f>SUM(F32:F35)</f>
        <v>0</v>
      </c>
    </row>
    <row r="31" spans="1:6" ht="9.75" customHeight="1" hidden="1">
      <c r="A31" s="15"/>
      <c r="B31" s="3"/>
      <c r="C31" s="4"/>
      <c r="D31" s="5"/>
      <c r="E31" s="48"/>
      <c r="F31" s="6"/>
    </row>
    <row r="32" spans="1:6" ht="24" customHeight="1" hidden="1">
      <c r="A32" s="15"/>
      <c r="B32" s="3"/>
      <c r="C32" s="18" t="s">
        <v>98</v>
      </c>
      <c r="D32" s="8" t="s">
        <v>9</v>
      </c>
      <c r="E32" s="49"/>
      <c r="F32" s="19"/>
    </row>
    <row r="33" spans="1:6" ht="25.5" customHeight="1" hidden="1">
      <c r="A33" s="15"/>
      <c r="B33" s="3"/>
      <c r="C33" s="22" t="s">
        <v>99</v>
      </c>
      <c r="D33" s="9" t="s">
        <v>3</v>
      </c>
      <c r="E33" s="50"/>
      <c r="F33" s="21"/>
    </row>
    <row r="34" spans="1:6" ht="24.75" customHeight="1" hidden="1">
      <c r="A34" s="15"/>
      <c r="B34" s="3"/>
      <c r="C34" s="20" t="s">
        <v>109</v>
      </c>
      <c r="D34" s="9" t="s">
        <v>15</v>
      </c>
      <c r="E34" s="50"/>
      <c r="F34" s="21"/>
    </row>
    <row r="35" spans="1:6" ht="24.75" customHeight="1" hidden="1">
      <c r="A35" s="15"/>
      <c r="B35" s="3"/>
      <c r="C35" s="20" t="s">
        <v>100</v>
      </c>
      <c r="D35" s="9" t="s">
        <v>90</v>
      </c>
      <c r="E35" s="50"/>
      <c r="F35" s="21"/>
    </row>
    <row r="36" spans="1:6" ht="15">
      <c r="A36" s="15"/>
      <c r="B36" s="11"/>
      <c r="C36" s="25"/>
      <c r="D36" s="7"/>
      <c r="E36" s="51"/>
      <c r="F36" s="26"/>
    </row>
    <row r="37" spans="1:6" ht="12.75">
      <c r="A37" s="72"/>
      <c r="B37" s="74" t="s">
        <v>46</v>
      </c>
      <c r="C37" s="74"/>
      <c r="D37" s="75"/>
      <c r="E37" s="77">
        <f>E26+E4</f>
        <v>0</v>
      </c>
      <c r="F37" s="68">
        <f>F26+F4+F30</f>
        <v>3129243</v>
      </c>
    </row>
    <row r="38" spans="1:6" ht="12.75">
      <c r="A38" s="73"/>
      <c r="B38" s="76"/>
      <c r="C38" s="76"/>
      <c r="D38" s="69"/>
      <c r="E38" s="78"/>
      <c r="F38" s="69"/>
    </row>
    <row r="39" spans="1:6" ht="36" customHeight="1">
      <c r="A39" s="16">
        <v>854</v>
      </c>
      <c r="B39" s="81" t="s">
        <v>57</v>
      </c>
      <c r="C39" s="82"/>
      <c r="D39" s="83"/>
      <c r="E39" s="46">
        <f>E40</f>
        <v>0</v>
      </c>
      <c r="F39" s="17">
        <f>F40</f>
        <v>1500</v>
      </c>
    </row>
    <row r="40" spans="1:6" ht="37.5" customHeight="1">
      <c r="A40" s="14"/>
      <c r="B40" s="1" t="s">
        <v>58</v>
      </c>
      <c r="C40" s="79" t="s">
        <v>59</v>
      </c>
      <c r="D40" s="80"/>
      <c r="E40" s="47">
        <f>E42</f>
        <v>0</v>
      </c>
      <c r="F40" s="2">
        <f>F42</f>
        <v>1500</v>
      </c>
    </row>
    <row r="41" spans="1:6" ht="9.75" customHeight="1">
      <c r="A41" s="15"/>
      <c r="B41" s="3"/>
      <c r="C41" s="4"/>
      <c r="D41" s="5"/>
      <c r="E41" s="48"/>
      <c r="F41" s="6"/>
    </row>
    <row r="42" spans="1:6" ht="22.5" customHeight="1">
      <c r="A42" s="15"/>
      <c r="B42" s="3"/>
      <c r="C42" s="18" t="s">
        <v>62</v>
      </c>
      <c r="D42" s="8" t="s">
        <v>60</v>
      </c>
      <c r="E42" s="49"/>
      <c r="F42" s="19">
        <v>1500</v>
      </c>
    </row>
    <row r="43" spans="1:6" ht="14.25" customHeight="1">
      <c r="A43" s="27"/>
      <c r="B43" s="31"/>
      <c r="C43" s="28"/>
      <c r="D43" s="5"/>
      <c r="E43" s="53"/>
      <c r="F43" s="30"/>
    </row>
    <row r="44" spans="1:6" ht="12.75">
      <c r="A44" s="72"/>
      <c r="B44" s="74" t="s">
        <v>48</v>
      </c>
      <c r="C44" s="74"/>
      <c r="D44" s="75"/>
      <c r="E44" s="77">
        <f>0</f>
        <v>0</v>
      </c>
      <c r="F44" s="68">
        <f>F40</f>
        <v>1500</v>
      </c>
    </row>
    <row r="45" spans="1:6" ht="12.75">
      <c r="A45" s="73"/>
      <c r="B45" s="76"/>
      <c r="C45" s="76"/>
      <c r="D45" s="69"/>
      <c r="E45" s="78"/>
      <c r="F45" s="69"/>
    </row>
  </sheetData>
  <sheetProtection/>
  <mergeCells count="15">
    <mergeCell ref="A1:F1"/>
    <mergeCell ref="C40:D40"/>
    <mergeCell ref="C30:D30"/>
    <mergeCell ref="B37:D38"/>
    <mergeCell ref="E37:E38"/>
    <mergeCell ref="F44:F45"/>
    <mergeCell ref="B3:D3"/>
    <mergeCell ref="C26:D26"/>
    <mergeCell ref="A37:A38"/>
    <mergeCell ref="B39:D39"/>
    <mergeCell ref="C4:D4"/>
    <mergeCell ref="F37:F38"/>
    <mergeCell ref="A44:A45"/>
    <mergeCell ref="B44:D45"/>
    <mergeCell ref="E44:E45"/>
  </mergeCells>
  <printOptions/>
  <pageMargins left="0.7480314960629921" right="0.7480314960629921" top="0.4724409448818898" bottom="0.4724409448818898" header="0.5118110236220472" footer="0.5118110236220472"/>
  <pageSetup horizontalDpi="600" verticalDpi="600" orientation="portrait" paperSize="9" r:id="rId1"/>
  <rowBreaks count="1" manualBreakCount="1">
    <brk id="38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J7" sqref="J7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67" customWidth="1"/>
    <col min="6" max="6" width="11.00390625" style="0" customWidth="1"/>
  </cols>
  <sheetData>
    <row r="1" spans="1:6" ht="39.75" customHeight="1">
      <c r="A1" s="84" t="s">
        <v>164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57">
        <f>E4</f>
        <v>11000</v>
      </c>
      <c r="F3" s="17">
        <f>F4+F28</f>
        <v>935861</v>
      </c>
    </row>
    <row r="4" spans="1:6" ht="37.5" customHeight="1">
      <c r="A4" s="15"/>
      <c r="B4" s="1" t="s">
        <v>75</v>
      </c>
      <c r="C4" s="79" t="s">
        <v>76</v>
      </c>
      <c r="D4" s="80"/>
      <c r="E4" s="58">
        <f>E6+E7</f>
        <v>11000</v>
      </c>
      <c r="F4" s="2">
        <f>SUM(F8:F26)</f>
        <v>933463</v>
      </c>
    </row>
    <row r="5" spans="1:6" ht="9.75" customHeight="1">
      <c r="A5" s="15"/>
      <c r="B5" s="3"/>
      <c r="C5" s="4"/>
      <c r="D5" s="5"/>
      <c r="E5" s="59"/>
      <c r="F5" s="6"/>
    </row>
    <row r="6" spans="1:6" ht="19.5" customHeight="1" hidden="1">
      <c r="A6" s="15"/>
      <c r="B6" s="3"/>
      <c r="C6" s="18" t="s">
        <v>27</v>
      </c>
      <c r="D6" s="8" t="s">
        <v>4</v>
      </c>
      <c r="E6" s="60"/>
      <c r="F6" s="19"/>
    </row>
    <row r="7" spans="1:6" ht="45">
      <c r="A7" s="15"/>
      <c r="B7" s="3"/>
      <c r="C7" s="18" t="s">
        <v>148</v>
      </c>
      <c r="D7" s="8" t="s">
        <v>149</v>
      </c>
      <c r="E7" s="60">
        <v>11000</v>
      </c>
      <c r="F7" s="19"/>
    </row>
    <row r="8" spans="1:8" ht="24" customHeight="1">
      <c r="A8" s="15"/>
      <c r="B8" s="3"/>
      <c r="C8" s="20" t="s">
        <v>47</v>
      </c>
      <c r="D8" s="9" t="s">
        <v>53</v>
      </c>
      <c r="E8" s="63"/>
      <c r="F8" s="21">
        <v>24040</v>
      </c>
      <c r="H8" s="41">
        <f>F9+F10+F11+F12+F26</f>
        <v>701742</v>
      </c>
    </row>
    <row r="9" spans="1:8" ht="21.75" customHeight="1">
      <c r="A9" s="15"/>
      <c r="B9" s="3"/>
      <c r="C9" s="20" t="s">
        <v>44</v>
      </c>
      <c r="D9" s="9" t="s">
        <v>19</v>
      </c>
      <c r="E9" s="63"/>
      <c r="F9" s="21">
        <v>543642</v>
      </c>
      <c r="H9" s="41">
        <f>F8</f>
        <v>24040</v>
      </c>
    </row>
    <row r="10" spans="1:8" ht="20.25" customHeight="1">
      <c r="A10" s="15"/>
      <c r="B10" s="3"/>
      <c r="C10" s="20" t="s">
        <v>22</v>
      </c>
      <c r="D10" s="9" t="s">
        <v>5</v>
      </c>
      <c r="E10" s="63"/>
      <c r="F10" s="21">
        <v>40600</v>
      </c>
      <c r="H10" s="41">
        <f>F4-H8-H9</f>
        <v>207681</v>
      </c>
    </row>
    <row r="11" spans="1:6" ht="21" customHeight="1">
      <c r="A11" s="15"/>
      <c r="B11" s="3"/>
      <c r="C11" s="18" t="s">
        <v>23</v>
      </c>
      <c r="D11" s="8" t="s">
        <v>6</v>
      </c>
      <c r="E11" s="62"/>
      <c r="F11" s="19">
        <v>103000</v>
      </c>
    </row>
    <row r="12" spans="1:6" ht="21" customHeight="1">
      <c r="A12" s="15"/>
      <c r="B12" s="3"/>
      <c r="C12" s="18" t="s">
        <v>24</v>
      </c>
      <c r="D12" s="8" t="s">
        <v>7</v>
      </c>
      <c r="E12" s="62"/>
      <c r="F12" s="19">
        <v>14500</v>
      </c>
    </row>
    <row r="13" spans="1:6" ht="21.75" customHeight="1">
      <c r="A13" s="15"/>
      <c r="B13" s="3"/>
      <c r="C13" s="18" t="s">
        <v>8</v>
      </c>
      <c r="D13" s="8" t="s">
        <v>9</v>
      </c>
      <c r="E13" s="62"/>
      <c r="F13" s="19">
        <v>78026</v>
      </c>
    </row>
    <row r="14" spans="1:6" ht="31.5" customHeight="1">
      <c r="A14" s="15"/>
      <c r="B14" s="3"/>
      <c r="C14" s="18" t="s">
        <v>69</v>
      </c>
      <c r="D14" s="8" t="s">
        <v>70</v>
      </c>
      <c r="E14" s="62"/>
      <c r="F14" s="19">
        <v>2100</v>
      </c>
    </row>
    <row r="15" spans="1:6" ht="22.5" customHeight="1">
      <c r="A15" s="15"/>
      <c r="B15" s="3"/>
      <c r="C15" s="20" t="s">
        <v>10</v>
      </c>
      <c r="D15" s="9" t="s">
        <v>11</v>
      </c>
      <c r="E15" s="63"/>
      <c r="F15" s="21">
        <v>53806</v>
      </c>
    </row>
    <row r="16" spans="1:6" ht="19.5" customHeight="1">
      <c r="A16" s="15"/>
      <c r="B16" s="3"/>
      <c r="C16" s="20" t="s">
        <v>12</v>
      </c>
      <c r="D16" s="9" t="s">
        <v>13</v>
      </c>
      <c r="E16" s="63"/>
      <c r="F16" s="21">
        <v>15685</v>
      </c>
    </row>
    <row r="17" spans="1:6" ht="23.25" customHeight="1">
      <c r="A17" s="15"/>
      <c r="B17" s="3"/>
      <c r="C17" s="20" t="s">
        <v>20</v>
      </c>
      <c r="D17" s="9" t="s">
        <v>21</v>
      </c>
      <c r="E17" s="63"/>
      <c r="F17" s="21">
        <v>500</v>
      </c>
    </row>
    <row r="18" spans="1:6" ht="24" customHeight="1">
      <c r="A18" s="15"/>
      <c r="B18" s="3"/>
      <c r="C18" s="22" t="s">
        <v>2</v>
      </c>
      <c r="D18" s="9" t="s">
        <v>3</v>
      </c>
      <c r="E18" s="63"/>
      <c r="F18" s="21">
        <v>15235</v>
      </c>
    </row>
    <row r="19" spans="1:6" ht="22.5" customHeight="1">
      <c r="A19" s="15"/>
      <c r="B19" s="3"/>
      <c r="C19" s="22" t="s">
        <v>28</v>
      </c>
      <c r="D19" s="9" t="s">
        <v>31</v>
      </c>
      <c r="E19" s="63"/>
      <c r="F19" s="21">
        <v>2133</v>
      </c>
    </row>
    <row r="20" spans="1:6" ht="45">
      <c r="A20" s="15"/>
      <c r="B20" s="3"/>
      <c r="C20" s="22" t="s">
        <v>32</v>
      </c>
      <c r="D20" s="9" t="s">
        <v>93</v>
      </c>
      <c r="E20" s="63"/>
      <c r="F20" s="21">
        <v>1280</v>
      </c>
    </row>
    <row r="21" spans="1:6" ht="45">
      <c r="A21" s="15"/>
      <c r="B21" s="3"/>
      <c r="C21" s="22" t="s">
        <v>33</v>
      </c>
      <c r="D21" s="9" t="s">
        <v>94</v>
      </c>
      <c r="E21" s="63"/>
      <c r="F21" s="21">
        <v>2550</v>
      </c>
    </row>
    <row r="22" spans="1:6" ht="23.25" customHeight="1">
      <c r="A22" s="15"/>
      <c r="B22" s="3"/>
      <c r="C22" s="20" t="s">
        <v>14</v>
      </c>
      <c r="D22" s="9" t="s">
        <v>15</v>
      </c>
      <c r="E22" s="63"/>
      <c r="F22" s="21">
        <v>1200</v>
      </c>
    </row>
    <row r="23" spans="1:6" ht="22.5" customHeight="1">
      <c r="A23" s="15"/>
      <c r="B23" s="3"/>
      <c r="C23" s="20" t="s">
        <v>16</v>
      </c>
      <c r="D23" s="9" t="s">
        <v>17</v>
      </c>
      <c r="E23" s="63"/>
      <c r="F23" s="21">
        <v>4169</v>
      </c>
    </row>
    <row r="24" spans="1:6" ht="31.5" customHeight="1">
      <c r="A24" s="15"/>
      <c r="B24" s="3"/>
      <c r="C24" s="20" t="s">
        <v>25</v>
      </c>
      <c r="D24" s="9" t="s">
        <v>26</v>
      </c>
      <c r="E24" s="63"/>
      <c r="F24" s="21">
        <v>29297</v>
      </c>
    </row>
    <row r="25" spans="1:6" ht="34.5" customHeight="1">
      <c r="A25" s="15"/>
      <c r="B25" s="3"/>
      <c r="C25" s="20" t="s">
        <v>38</v>
      </c>
      <c r="D25" s="9" t="s">
        <v>39</v>
      </c>
      <c r="E25" s="63"/>
      <c r="F25" s="21">
        <v>1700</v>
      </c>
    </row>
    <row r="26" spans="1:6" ht="24.75" customHeight="1" hidden="1">
      <c r="A26" s="15"/>
      <c r="B26" s="3"/>
      <c r="C26" s="20" t="s">
        <v>118</v>
      </c>
      <c r="D26" s="9" t="s">
        <v>119</v>
      </c>
      <c r="E26" s="63"/>
      <c r="F26" s="21"/>
    </row>
    <row r="27" spans="1:6" ht="12.75" customHeight="1">
      <c r="A27" s="34"/>
      <c r="B27" s="11"/>
      <c r="C27" s="25"/>
      <c r="D27" s="7"/>
      <c r="E27" s="64"/>
      <c r="F27" s="26"/>
    </row>
    <row r="28" spans="1:6" ht="37.5" customHeight="1">
      <c r="A28" s="15"/>
      <c r="B28" s="32" t="s">
        <v>56</v>
      </c>
      <c r="C28" s="70" t="s">
        <v>43</v>
      </c>
      <c r="D28" s="71"/>
      <c r="E28" s="65">
        <v>0</v>
      </c>
      <c r="F28" s="33">
        <f>SUM(F30:F30)</f>
        <v>2398</v>
      </c>
    </row>
    <row r="29" spans="1:6" ht="9.75" customHeight="1">
      <c r="A29" s="15"/>
      <c r="B29" s="3"/>
      <c r="C29" s="4"/>
      <c r="D29" s="5"/>
      <c r="E29" s="61"/>
      <c r="F29" s="6"/>
    </row>
    <row r="30" spans="1:6" ht="30" customHeight="1">
      <c r="A30" s="15"/>
      <c r="B30" s="3"/>
      <c r="C30" s="22" t="s">
        <v>25</v>
      </c>
      <c r="D30" s="9" t="s">
        <v>26</v>
      </c>
      <c r="E30" s="63"/>
      <c r="F30" s="21">
        <v>2398</v>
      </c>
    </row>
    <row r="31" spans="1:6" ht="15.75" customHeight="1">
      <c r="A31" s="15"/>
      <c r="B31" s="31"/>
      <c r="C31" s="28"/>
      <c r="D31" s="5"/>
      <c r="E31" s="66"/>
      <c r="F31" s="29"/>
    </row>
    <row r="32" spans="1:6" ht="12.75">
      <c r="A32" s="72"/>
      <c r="B32" s="74" t="s">
        <v>46</v>
      </c>
      <c r="C32" s="74"/>
      <c r="D32" s="75"/>
      <c r="E32" s="86">
        <f>E28+E4</f>
        <v>11000</v>
      </c>
      <c r="F32" s="68">
        <f>F28+F4</f>
        <v>935861</v>
      </c>
    </row>
    <row r="33" spans="1:6" ht="12.75">
      <c r="A33" s="73"/>
      <c r="B33" s="76"/>
      <c r="C33" s="76"/>
      <c r="D33" s="69"/>
      <c r="E33" s="87"/>
      <c r="F33" s="69"/>
    </row>
  </sheetData>
  <sheetProtection/>
  <mergeCells count="8">
    <mergeCell ref="E32:E33"/>
    <mergeCell ref="F32:F33"/>
    <mergeCell ref="A1:F1"/>
    <mergeCell ref="B3:D3"/>
    <mergeCell ref="C28:D28"/>
    <mergeCell ref="A32:A33"/>
    <mergeCell ref="C4:D4"/>
    <mergeCell ref="B32:D33"/>
  </mergeCells>
  <printOptions/>
  <pageMargins left="0.75" right="0.75" top="0.5" bottom="0.49" header="0.5" footer="0.5"/>
  <pageSetup horizontalDpi="600" verticalDpi="600" orientation="portrait" paperSize="9" r:id="rId1"/>
  <rowBreaks count="1" manualBreakCount="1">
    <brk id="2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H49"/>
  <sheetViews>
    <sheetView view="pageBreakPreview" zoomScaleSheetLayoutView="100" zoomScalePageLayoutView="0" workbookViewId="0" topLeftCell="A1">
      <selection activeCell="L12" sqref="L12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165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854</v>
      </c>
      <c r="B3" s="81" t="s">
        <v>57</v>
      </c>
      <c r="C3" s="82"/>
      <c r="D3" s="83"/>
      <c r="E3" s="46">
        <f>E4</f>
        <v>0</v>
      </c>
      <c r="F3" s="17">
        <f>F4+F29+F44+F33</f>
        <v>5599315</v>
      </c>
    </row>
    <row r="4" spans="1:6" ht="37.5" customHeight="1">
      <c r="A4" s="14"/>
      <c r="B4" s="1" t="s">
        <v>82</v>
      </c>
      <c r="C4" s="79" t="s">
        <v>77</v>
      </c>
      <c r="D4" s="80"/>
      <c r="E4" s="47">
        <f>E6</f>
        <v>0</v>
      </c>
      <c r="F4" s="2">
        <f>SUM(F7:F27)</f>
        <v>5235386</v>
      </c>
    </row>
    <row r="5" spans="1:6" ht="9.75" customHeight="1">
      <c r="A5" s="15"/>
      <c r="B5" s="3"/>
      <c r="C5" s="4"/>
      <c r="D5" s="5"/>
      <c r="E5" s="48"/>
      <c r="F5" s="6"/>
    </row>
    <row r="6" spans="1:6" ht="22.5" customHeight="1" hidden="1">
      <c r="A6" s="15"/>
      <c r="B6" s="3"/>
      <c r="C6" s="20" t="s">
        <v>27</v>
      </c>
      <c r="D6" s="9" t="s">
        <v>4</v>
      </c>
      <c r="E6" s="50"/>
      <c r="F6" s="21"/>
    </row>
    <row r="7" spans="1:8" ht="26.25" customHeight="1">
      <c r="A7" s="15"/>
      <c r="B7" s="3"/>
      <c r="C7" s="20" t="s">
        <v>47</v>
      </c>
      <c r="D7" s="9" t="s">
        <v>53</v>
      </c>
      <c r="E7" s="50"/>
      <c r="F7" s="21">
        <v>18400</v>
      </c>
      <c r="H7" s="41">
        <f>F9+F10+F11+F12</f>
        <v>4635731</v>
      </c>
    </row>
    <row r="8" spans="1:8" ht="25.5" customHeight="1">
      <c r="A8" s="15"/>
      <c r="B8" s="3"/>
      <c r="C8" s="20" t="s">
        <v>78</v>
      </c>
      <c r="D8" s="9" t="s">
        <v>147</v>
      </c>
      <c r="E8" s="50"/>
      <c r="F8" s="21">
        <v>3600</v>
      </c>
      <c r="H8" s="41">
        <f>F7+F8</f>
        <v>22000</v>
      </c>
    </row>
    <row r="9" spans="1:8" ht="25.5" customHeight="1">
      <c r="A9" s="15"/>
      <c r="B9" s="3"/>
      <c r="C9" s="20" t="s">
        <v>44</v>
      </c>
      <c r="D9" s="9" t="s">
        <v>19</v>
      </c>
      <c r="E9" s="50"/>
      <c r="F9" s="21">
        <v>3664931</v>
      </c>
      <c r="H9" s="41">
        <f>F4-H7-H8</f>
        <v>577655</v>
      </c>
    </row>
    <row r="10" spans="1:6" ht="24.75" customHeight="1">
      <c r="A10" s="15"/>
      <c r="B10" s="3"/>
      <c r="C10" s="20" t="s">
        <v>22</v>
      </c>
      <c r="D10" s="9" t="s">
        <v>5</v>
      </c>
      <c r="E10" s="50"/>
      <c r="F10" s="21">
        <v>277200</v>
      </c>
    </row>
    <row r="11" spans="1:6" ht="23.25" customHeight="1">
      <c r="A11" s="15"/>
      <c r="B11" s="3"/>
      <c r="C11" s="18" t="s">
        <v>23</v>
      </c>
      <c r="D11" s="8" t="s">
        <v>6</v>
      </c>
      <c r="E11" s="49"/>
      <c r="F11" s="19">
        <v>597600</v>
      </c>
    </row>
    <row r="12" spans="1:6" ht="23.25" customHeight="1">
      <c r="A12" s="15"/>
      <c r="B12" s="3"/>
      <c r="C12" s="18" t="s">
        <v>24</v>
      </c>
      <c r="D12" s="8" t="s">
        <v>7</v>
      </c>
      <c r="E12" s="49"/>
      <c r="F12" s="19">
        <v>96000</v>
      </c>
    </row>
    <row r="13" spans="1:6" ht="26.25" customHeight="1">
      <c r="A13" s="15"/>
      <c r="B13" s="3"/>
      <c r="C13" s="18" t="s">
        <v>8</v>
      </c>
      <c r="D13" s="8" t="s">
        <v>9</v>
      </c>
      <c r="E13" s="49"/>
      <c r="F13" s="19">
        <v>56331</v>
      </c>
    </row>
    <row r="14" spans="1:6" ht="32.25" customHeight="1">
      <c r="A14" s="15"/>
      <c r="B14" s="3"/>
      <c r="C14" s="18" t="s">
        <v>79</v>
      </c>
      <c r="D14" s="8" t="s">
        <v>80</v>
      </c>
      <c r="E14" s="49"/>
      <c r="F14" s="19">
        <v>1400</v>
      </c>
    </row>
    <row r="15" spans="1:6" ht="32.25" customHeight="1">
      <c r="A15" s="15"/>
      <c r="B15" s="3"/>
      <c r="C15" s="18" t="s">
        <v>69</v>
      </c>
      <c r="D15" s="8" t="s">
        <v>70</v>
      </c>
      <c r="E15" s="49"/>
      <c r="F15" s="19">
        <v>4760</v>
      </c>
    </row>
    <row r="16" spans="1:6" ht="19.5" customHeight="1">
      <c r="A16" s="15"/>
      <c r="B16" s="3"/>
      <c r="C16" s="20" t="s">
        <v>10</v>
      </c>
      <c r="D16" s="9" t="s">
        <v>11</v>
      </c>
      <c r="E16" s="50"/>
      <c r="F16" s="21">
        <v>179750</v>
      </c>
    </row>
    <row r="17" spans="1:6" ht="23.25" customHeight="1">
      <c r="A17" s="15"/>
      <c r="B17" s="3"/>
      <c r="C17" s="20" t="s">
        <v>12</v>
      </c>
      <c r="D17" s="9" t="s">
        <v>13</v>
      </c>
      <c r="E17" s="50"/>
      <c r="F17" s="21">
        <v>58000</v>
      </c>
    </row>
    <row r="18" spans="1:6" ht="24.75" customHeight="1">
      <c r="A18" s="15"/>
      <c r="B18" s="3"/>
      <c r="C18" s="20" t="s">
        <v>20</v>
      </c>
      <c r="D18" s="9" t="s">
        <v>21</v>
      </c>
      <c r="E18" s="50"/>
      <c r="F18" s="21">
        <v>3000</v>
      </c>
    </row>
    <row r="19" spans="1:6" ht="25.5" customHeight="1">
      <c r="A19" s="15"/>
      <c r="B19" s="3"/>
      <c r="C19" s="22" t="s">
        <v>2</v>
      </c>
      <c r="D19" s="9" t="s">
        <v>3</v>
      </c>
      <c r="E19" s="50"/>
      <c r="F19" s="21">
        <v>36092</v>
      </c>
    </row>
    <row r="20" spans="1:6" ht="24" customHeight="1">
      <c r="A20" s="15"/>
      <c r="B20" s="3"/>
      <c r="C20" s="22" t="s">
        <v>28</v>
      </c>
      <c r="D20" s="9" t="s">
        <v>31</v>
      </c>
      <c r="E20" s="50"/>
      <c r="F20" s="21">
        <v>1410</v>
      </c>
    </row>
    <row r="21" spans="1:6" ht="45">
      <c r="A21" s="15"/>
      <c r="B21" s="3"/>
      <c r="C21" s="22" t="s">
        <v>32</v>
      </c>
      <c r="D21" s="9" t="s">
        <v>93</v>
      </c>
      <c r="E21" s="50"/>
      <c r="F21" s="21">
        <v>1300</v>
      </c>
    </row>
    <row r="22" spans="1:6" ht="45">
      <c r="A22" s="15"/>
      <c r="B22" s="3"/>
      <c r="C22" s="22" t="s">
        <v>33</v>
      </c>
      <c r="D22" s="9" t="s">
        <v>94</v>
      </c>
      <c r="E22" s="50"/>
      <c r="F22" s="21">
        <v>1500</v>
      </c>
    </row>
    <row r="23" spans="1:6" ht="24.75" customHeight="1">
      <c r="A23" s="15"/>
      <c r="B23" s="3"/>
      <c r="C23" s="20" t="s">
        <v>14</v>
      </c>
      <c r="D23" s="9" t="s">
        <v>15</v>
      </c>
      <c r="E23" s="50"/>
      <c r="F23" s="21">
        <v>4500</v>
      </c>
    </row>
    <row r="24" spans="1:6" ht="24" customHeight="1">
      <c r="A24" s="15"/>
      <c r="B24" s="3"/>
      <c r="C24" s="20" t="s">
        <v>16</v>
      </c>
      <c r="D24" s="9" t="s">
        <v>17</v>
      </c>
      <c r="E24" s="50"/>
      <c r="F24" s="21">
        <v>6000</v>
      </c>
    </row>
    <row r="25" spans="1:6" ht="31.5" customHeight="1">
      <c r="A25" s="15"/>
      <c r="B25" s="3"/>
      <c r="C25" s="20" t="s">
        <v>25</v>
      </c>
      <c r="D25" s="9" t="s">
        <v>26</v>
      </c>
      <c r="E25" s="50"/>
      <c r="F25" s="21">
        <v>215342</v>
      </c>
    </row>
    <row r="26" spans="1:6" ht="31.5" customHeight="1">
      <c r="A26" s="15"/>
      <c r="B26" s="3"/>
      <c r="C26" s="18" t="s">
        <v>143</v>
      </c>
      <c r="D26" s="8" t="s">
        <v>146</v>
      </c>
      <c r="E26" s="49"/>
      <c r="F26" s="19">
        <v>5270</v>
      </c>
    </row>
    <row r="27" spans="1:6" ht="34.5" customHeight="1">
      <c r="A27" s="15"/>
      <c r="B27" s="3"/>
      <c r="C27" s="20" t="s">
        <v>38</v>
      </c>
      <c r="D27" s="9" t="s">
        <v>39</v>
      </c>
      <c r="E27" s="50"/>
      <c r="F27" s="21">
        <v>3000</v>
      </c>
    </row>
    <row r="28" spans="1:6" ht="15">
      <c r="A28" s="34"/>
      <c r="B28" s="11"/>
      <c r="C28" s="25"/>
      <c r="D28" s="7"/>
      <c r="E28" s="51"/>
      <c r="F28" s="26"/>
    </row>
    <row r="29" spans="1:6" ht="37.5" customHeight="1">
      <c r="A29" s="15"/>
      <c r="B29" s="32" t="s">
        <v>58</v>
      </c>
      <c r="C29" s="70" t="s">
        <v>59</v>
      </c>
      <c r="D29" s="71"/>
      <c r="E29" s="52">
        <v>0</v>
      </c>
      <c r="F29" s="33">
        <f>SUM(F31:F31)</f>
        <v>900</v>
      </c>
    </row>
    <row r="30" spans="1:6" ht="9.75" customHeight="1">
      <c r="A30" s="15"/>
      <c r="B30" s="3"/>
      <c r="C30" s="4"/>
      <c r="D30" s="5"/>
      <c r="E30" s="48"/>
      <c r="F30" s="6"/>
    </row>
    <row r="31" spans="1:6" ht="30" customHeight="1">
      <c r="A31" s="15"/>
      <c r="B31" s="3"/>
      <c r="C31" s="18" t="s">
        <v>62</v>
      </c>
      <c r="D31" s="8" t="s">
        <v>60</v>
      </c>
      <c r="E31" s="50"/>
      <c r="F31" s="21">
        <v>900</v>
      </c>
    </row>
    <row r="32" spans="1:6" ht="15">
      <c r="A32" s="15"/>
      <c r="B32" s="11"/>
      <c r="C32" s="25"/>
      <c r="D32" s="7"/>
      <c r="E32" s="51"/>
      <c r="F32" s="26"/>
    </row>
    <row r="33" spans="1:6" ht="37.5" customHeight="1">
      <c r="A33" s="15"/>
      <c r="B33" s="1" t="s">
        <v>144</v>
      </c>
      <c r="C33" s="79" t="s">
        <v>145</v>
      </c>
      <c r="D33" s="80"/>
      <c r="E33" s="47">
        <f>E35</f>
        <v>0</v>
      </c>
      <c r="F33" s="2">
        <f>SUM(F36:F42)</f>
        <v>312055</v>
      </c>
    </row>
    <row r="34" spans="1:6" ht="9.75" customHeight="1">
      <c r="A34" s="15"/>
      <c r="B34" s="3"/>
      <c r="C34" s="4"/>
      <c r="D34" s="5"/>
      <c r="E34" s="48"/>
      <c r="F34" s="6"/>
    </row>
    <row r="35" spans="1:6" ht="22.5" customHeight="1">
      <c r="A35" s="15"/>
      <c r="B35" s="3"/>
      <c r="C35" s="20" t="s">
        <v>27</v>
      </c>
      <c r="D35" s="9" t="s">
        <v>4</v>
      </c>
      <c r="E35" s="50"/>
      <c r="F35" s="21"/>
    </row>
    <row r="36" spans="1:8" ht="25.5" customHeight="1">
      <c r="A36" s="15"/>
      <c r="B36" s="3"/>
      <c r="C36" s="20" t="s">
        <v>44</v>
      </c>
      <c r="D36" s="9" t="s">
        <v>19</v>
      </c>
      <c r="E36" s="50"/>
      <c r="F36" s="21">
        <v>237358</v>
      </c>
      <c r="H36" s="41">
        <f>F36+F37+F38+F39</f>
        <v>295528</v>
      </c>
    </row>
    <row r="37" spans="1:8" ht="24.75" customHeight="1">
      <c r="A37" s="15"/>
      <c r="B37" s="3"/>
      <c r="C37" s="20" t="s">
        <v>22</v>
      </c>
      <c r="D37" s="9" t="s">
        <v>5</v>
      </c>
      <c r="E37" s="50"/>
      <c r="F37" s="21">
        <v>16430</v>
      </c>
      <c r="H37" s="41">
        <f>F33-H36</f>
        <v>16527</v>
      </c>
    </row>
    <row r="38" spans="1:6" ht="23.25" customHeight="1">
      <c r="A38" s="15"/>
      <c r="B38" s="3"/>
      <c r="C38" s="18" t="s">
        <v>23</v>
      </c>
      <c r="D38" s="8" t="s">
        <v>6</v>
      </c>
      <c r="E38" s="49"/>
      <c r="F38" s="19">
        <v>37100</v>
      </c>
    </row>
    <row r="39" spans="1:6" ht="23.25" customHeight="1">
      <c r="A39" s="15"/>
      <c r="B39" s="3"/>
      <c r="C39" s="18" t="s">
        <v>24</v>
      </c>
      <c r="D39" s="8" t="s">
        <v>7</v>
      </c>
      <c r="E39" s="49"/>
      <c r="F39" s="19">
        <v>4640</v>
      </c>
    </row>
    <row r="40" spans="1:6" ht="26.25" customHeight="1">
      <c r="A40" s="15"/>
      <c r="B40" s="3"/>
      <c r="C40" s="18" t="s">
        <v>8</v>
      </c>
      <c r="D40" s="8" t="s">
        <v>9</v>
      </c>
      <c r="E40" s="49"/>
      <c r="F40" s="19">
        <v>5760</v>
      </c>
    </row>
    <row r="41" spans="1:6" ht="32.25" customHeight="1" hidden="1">
      <c r="A41" s="15"/>
      <c r="B41" s="3"/>
      <c r="C41" s="18" t="s">
        <v>69</v>
      </c>
      <c r="D41" s="8" t="s">
        <v>70</v>
      </c>
      <c r="E41" s="49"/>
      <c r="F41" s="19"/>
    </row>
    <row r="42" spans="1:6" ht="31.5" customHeight="1">
      <c r="A42" s="15"/>
      <c r="B42" s="3"/>
      <c r="C42" s="18" t="s">
        <v>25</v>
      </c>
      <c r="D42" s="8" t="s">
        <v>26</v>
      </c>
      <c r="E42" s="49"/>
      <c r="F42" s="19">
        <v>10767</v>
      </c>
    </row>
    <row r="43" spans="1:6" ht="15">
      <c r="A43" s="15"/>
      <c r="B43" s="11"/>
      <c r="C43" s="25"/>
      <c r="D43" s="7"/>
      <c r="E43" s="51"/>
      <c r="F43" s="26"/>
    </row>
    <row r="44" spans="1:6" ht="37.5" customHeight="1">
      <c r="A44" s="15"/>
      <c r="B44" s="1" t="s">
        <v>81</v>
      </c>
      <c r="C44" s="79" t="s">
        <v>43</v>
      </c>
      <c r="D44" s="80"/>
      <c r="E44" s="47">
        <v>0</v>
      </c>
      <c r="F44" s="2">
        <f>SUM(F46:F46)</f>
        <v>50974</v>
      </c>
    </row>
    <row r="45" spans="1:6" ht="9.75" customHeight="1">
      <c r="A45" s="15"/>
      <c r="B45" s="3"/>
      <c r="C45" s="4"/>
      <c r="D45" s="5"/>
      <c r="E45" s="48"/>
      <c r="F45" s="6"/>
    </row>
    <row r="46" spans="1:6" ht="30" customHeight="1">
      <c r="A46" s="15"/>
      <c r="B46" s="3"/>
      <c r="C46" s="22" t="s">
        <v>18</v>
      </c>
      <c r="D46" s="9" t="s">
        <v>26</v>
      </c>
      <c r="E46" s="50"/>
      <c r="F46" s="21">
        <v>50974</v>
      </c>
    </row>
    <row r="47" spans="1:6" ht="15.75" customHeight="1">
      <c r="A47" s="15"/>
      <c r="B47" s="31"/>
      <c r="C47" s="28"/>
      <c r="D47" s="5"/>
      <c r="E47" s="53"/>
      <c r="F47" s="29"/>
    </row>
    <row r="48" spans="1:6" ht="12.75">
      <c r="A48" s="72"/>
      <c r="B48" s="74" t="s">
        <v>46</v>
      </c>
      <c r="C48" s="74"/>
      <c r="D48" s="75"/>
      <c r="E48" s="77">
        <f>E4+E29+E44</f>
        <v>0</v>
      </c>
      <c r="F48" s="68">
        <f>F4+F29+F44+F33</f>
        <v>5599315</v>
      </c>
    </row>
    <row r="49" spans="1:6" ht="12.75">
      <c r="A49" s="73"/>
      <c r="B49" s="76"/>
      <c r="C49" s="76"/>
      <c r="D49" s="69"/>
      <c r="E49" s="78"/>
      <c r="F49" s="69"/>
    </row>
  </sheetData>
  <sheetProtection/>
  <mergeCells count="10">
    <mergeCell ref="A1:F1"/>
    <mergeCell ref="C4:D4"/>
    <mergeCell ref="B3:D3"/>
    <mergeCell ref="C29:D29"/>
    <mergeCell ref="F48:F49"/>
    <mergeCell ref="C44:D44"/>
    <mergeCell ref="A48:A49"/>
    <mergeCell ref="B48:D49"/>
    <mergeCell ref="E48:E49"/>
    <mergeCell ref="C33:D33"/>
  </mergeCells>
  <printOptions/>
  <pageMargins left="0.75" right="0.75" top="0.51" bottom="0.52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166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1.5" customHeight="1">
      <c r="A3" s="16">
        <v>854</v>
      </c>
      <c r="B3" s="81" t="s">
        <v>57</v>
      </c>
      <c r="C3" s="82"/>
      <c r="D3" s="83"/>
      <c r="E3" s="46">
        <f>E4</f>
        <v>0</v>
      </c>
      <c r="F3" s="17">
        <f>F4+F28</f>
        <v>1708182</v>
      </c>
    </row>
    <row r="4" spans="1:6" ht="37.5" customHeight="1">
      <c r="A4" s="14"/>
      <c r="B4" s="1" t="s">
        <v>83</v>
      </c>
      <c r="C4" s="79" t="s">
        <v>84</v>
      </c>
      <c r="D4" s="80"/>
      <c r="E4" s="47">
        <f>E6</f>
        <v>0</v>
      </c>
      <c r="F4" s="2">
        <f>SUM(F7:F26)</f>
        <v>1695219</v>
      </c>
    </row>
    <row r="5" spans="1:6" ht="9.75" customHeight="1">
      <c r="A5" s="15"/>
      <c r="B5" s="3"/>
      <c r="C5" s="4"/>
      <c r="D5" s="5"/>
      <c r="E5" s="48"/>
      <c r="F5" s="6"/>
    </row>
    <row r="6" spans="1:6" ht="18.75" customHeight="1" hidden="1">
      <c r="A6" s="15"/>
      <c r="B6" s="3"/>
      <c r="C6" s="18" t="s">
        <v>27</v>
      </c>
      <c r="D6" s="8" t="s">
        <v>4</v>
      </c>
      <c r="E6" s="49"/>
      <c r="F6" s="19"/>
    </row>
    <row r="7" spans="1:8" ht="30" customHeight="1">
      <c r="A7" s="15"/>
      <c r="B7" s="3"/>
      <c r="C7" s="20" t="s">
        <v>47</v>
      </c>
      <c r="D7" s="9" t="s">
        <v>53</v>
      </c>
      <c r="E7" s="50"/>
      <c r="F7" s="21">
        <v>486</v>
      </c>
      <c r="H7" s="41">
        <f>F8+F9+F10+F11+F13</f>
        <v>1446316</v>
      </c>
    </row>
    <row r="8" spans="1:8" ht="30" customHeight="1">
      <c r="A8" s="15"/>
      <c r="B8" s="3"/>
      <c r="C8" s="20" t="s">
        <v>44</v>
      </c>
      <c r="D8" s="9" t="s">
        <v>19</v>
      </c>
      <c r="E8" s="50"/>
      <c r="F8" s="21">
        <v>1109900</v>
      </c>
      <c r="H8" s="41">
        <f>F7</f>
        <v>486</v>
      </c>
    </row>
    <row r="9" spans="1:8" ht="24.75" customHeight="1">
      <c r="A9" s="15"/>
      <c r="B9" s="3"/>
      <c r="C9" s="20" t="s">
        <v>22</v>
      </c>
      <c r="D9" s="9" t="s">
        <v>5</v>
      </c>
      <c r="E9" s="50"/>
      <c r="F9" s="21">
        <v>89301</v>
      </c>
      <c r="H9" s="41">
        <f>F4-H7-H8</f>
        <v>248417</v>
      </c>
    </row>
    <row r="10" spans="1:6" ht="23.25" customHeight="1">
      <c r="A10" s="15"/>
      <c r="B10" s="3"/>
      <c r="C10" s="18" t="s">
        <v>23</v>
      </c>
      <c r="D10" s="8" t="s">
        <v>6</v>
      </c>
      <c r="E10" s="49"/>
      <c r="F10" s="19">
        <v>206143</v>
      </c>
    </row>
    <row r="11" spans="1:6" ht="23.25" customHeight="1">
      <c r="A11" s="15"/>
      <c r="B11" s="3"/>
      <c r="C11" s="18" t="s">
        <v>24</v>
      </c>
      <c r="D11" s="8" t="s">
        <v>7</v>
      </c>
      <c r="E11" s="49"/>
      <c r="F11" s="19">
        <v>29380</v>
      </c>
    </row>
    <row r="12" spans="1:6" ht="30">
      <c r="A12" s="15"/>
      <c r="B12" s="3"/>
      <c r="C12" s="18" t="s">
        <v>61</v>
      </c>
      <c r="D12" s="8" t="s">
        <v>63</v>
      </c>
      <c r="E12" s="49"/>
      <c r="F12" s="19">
        <v>32640</v>
      </c>
    </row>
    <row r="13" spans="1:6" ht="23.25" customHeight="1">
      <c r="A13" s="15"/>
      <c r="B13" s="3"/>
      <c r="C13" s="18" t="s">
        <v>29</v>
      </c>
      <c r="D13" s="8" t="s">
        <v>30</v>
      </c>
      <c r="E13" s="49"/>
      <c r="F13" s="19">
        <v>11592</v>
      </c>
    </row>
    <row r="14" spans="1:6" ht="26.25" customHeight="1">
      <c r="A14" s="15"/>
      <c r="B14" s="3"/>
      <c r="C14" s="18" t="s">
        <v>8</v>
      </c>
      <c r="D14" s="8" t="s">
        <v>9</v>
      </c>
      <c r="E14" s="49"/>
      <c r="F14" s="19">
        <v>28875</v>
      </c>
    </row>
    <row r="15" spans="1:6" ht="30.75" customHeight="1">
      <c r="A15" s="15"/>
      <c r="B15" s="3"/>
      <c r="C15" s="18" t="s">
        <v>69</v>
      </c>
      <c r="D15" s="8" t="s">
        <v>70</v>
      </c>
      <c r="E15" s="49"/>
      <c r="F15" s="19">
        <v>19420</v>
      </c>
    </row>
    <row r="16" spans="1:6" ht="19.5" customHeight="1">
      <c r="A16" s="15"/>
      <c r="B16" s="3"/>
      <c r="C16" s="20" t="s">
        <v>10</v>
      </c>
      <c r="D16" s="9" t="s">
        <v>11</v>
      </c>
      <c r="E16" s="50"/>
      <c r="F16" s="21">
        <v>42757</v>
      </c>
    </row>
    <row r="17" spans="1:6" ht="23.25" customHeight="1">
      <c r="A17" s="15"/>
      <c r="B17" s="3"/>
      <c r="C17" s="20" t="s">
        <v>12</v>
      </c>
      <c r="D17" s="9" t="s">
        <v>13</v>
      </c>
      <c r="E17" s="50"/>
      <c r="F17" s="21">
        <v>6280</v>
      </c>
    </row>
    <row r="18" spans="1:6" ht="24.75" customHeight="1">
      <c r="A18" s="15"/>
      <c r="B18" s="3"/>
      <c r="C18" s="20" t="s">
        <v>20</v>
      </c>
      <c r="D18" s="9" t="s">
        <v>21</v>
      </c>
      <c r="E18" s="50"/>
      <c r="F18" s="21">
        <v>1110</v>
      </c>
    </row>
    <row r="19" spans="1:6" ht="21.75" customHeight="1">
      <c r="A19" s="15"/>
      <c r="B19" s="3"/>
      <c r="C19" s="22" t="s">
        <v>2</v>
      </c>
      <c r="D19" s="9" t="s">
        <v>3</v>
      </c>
      <c r="E19" s="50"/>
      <c r="F19" s="21">
        <v>19133</v>
      </c>
    </row>
    <row r="20" spans="1:6" ht="18.75" customHeight="1">
      <c r="A20" s="15"/>
      <c r="B20" s="3"/>
      <c r="C20" s="22" t="s">
        <v>28</v>
      </c>
      <c r="D20" s="9" t="s">
        <v>31</v>
      </c>
      <c r="E20" s="50"/>
      <c r="F20" s="21">
        <v>3344</v>
      </c>
    </row>
    <row r="21" spans="1:6" ht="45">
      <c r="A21" s="15"/>
      <c r="B21" s="3"/>
      <c r="C21" s="22" t="s">
        <v>32</v>
      </c>
      <c r="D21" s="9" t="s">
        <v>93</v>
      </c>
      <c r="E21" s="50"/>
      <c r="F21" s="21">
        <v>3040</v>
      </c>
    </row>
    <row r="22" spans="1:6" ht="45">
      <c r="A22" s="15"/>
      <c r="B22" s="3"/>
      <c r="C22" s="22" t="s">
        <v>33</v>
      </c>
      <c r="D22" s="9" t="s">
        <v>94</v>
      </c>
      <c r="E22" s="50"/>
      <c r="F22" s="21">
        <v>3480</v>
      </c>
    </row>
    <row r="23" spans="1:6" ht="22.5" customHeight="1">
      <c r="A23" s="15"/>
      <c r="B23" s="3"/>
      <c r="C23" s="20" t="s">
        <v>14</v>
      </c>
      <c r="D23" s="9" t="s">
        <v>15</v>
      </c>
      <c r="E23" s="50"/>
      <c r="F23" s="21">
        <v>5300</v>
      </c>
    </row>
    <row r="24" spans="1:6" ht="22.5" customHeight="1">
      <c r="A24" s="15"/>
      <c r="B24" s="3"/>
      <c r="C24" s="20" t="s">
        <v>16</v>
      </c>
      <c r="D24" s="9" t="s">
        <v>17</v>
      </c>
      <c r="E24" s="50"/>
      <c r="F24" s="21">
        <v>900</v>
      </c>
    </row>
    <row r="25" spans="1:6" ht="31.5" customHeight="1">
      <c r="A25" s="15"/>
      <c r="B25" s="3"/>
      <c r="C25" s="20" t="s">
        <v>25</v>
      </c>
      <c r="D25" s="9" t="s">
        <v>26</v>
      </c>
      <c r="E25" s="50"/>
      <c r="F25" s="21">
        <v>79988</v>
      </c>
    </row>
    <row r="26" spans="1:6" ht="34.5" customHeight="1">
      <c r="A26" s="15"/>
      <c r="B26" s="3"/>
      <c r="C26" s="20" t="s">
        <v>38</v>
      </c>
      <c r="D26" s="9" t="s">
        <v>39</v>
      </c>
      <c r="E26" s="50"/>
      <c r="F26" s="21">
        <v>2150</v>
      </c>
    </row>
    <row r="27" spans="1:6" ht="10.5" customHeight="1">
      <c r="A27" s="15"/>
      <c r="B27" s="11"/>
      <c r="C27" s="25"/>
      <c r="D27" s="7"/>
      <c r="E27" s="51"/>
      <c r="F27" s="26"/>
    </row>
    <row r="28" spans="1:6" ht="29.25" customHeight="1">
      <c r="A28" s="15"/>
      <c r="B28" s="32" t="s">
        <v>81</v>
      </c>
      <c r="C28" s="70" t="s">
        <v>43</v>
      </c>
      <c r="D28" s="71"/>
      <c r="E28" s="52">
        <v>0</v>
      </c>
      <c r="F28" s="33">
        <f>SUM(F30:F30)</f>
        <v>12963</v>
      </c>
    </row>
    <row r="29" spans="1:6" ht="9.75" customHeight="1">
      <c r="A29" s="15"/>
      <c r="B29" s="3"/>
      <c r="C29" s="4"/>
      <c r="D29" s="5"/>
      <c r="E29" s="48"/>
      <c r="F29" s="6"/>
    </row>
    <row r="30" spans="1:6" ht="30" customHeight="1">
      <c r="A30" s="15"/>
      <c r="B30" s="3"/>
      <c r="C30" s="22" t="s">
        <v>18</v>
      </c>
      <c r="D30" s="9" t="s">
        <v>26</v>
      </c>
      <c r="E30" s="50"/>
      <c r="F30" s="21">
        <v>12963</v>
      </c>
    </row>
    <row r="31" spans="1:6" ht="15.75" customHeight="1">
      <c r="A31" s="15"/>
      <c r="B31" s="31"/>
      <c r="C31" s="28"/>
      <c r="D31" s="5"/>
      <c r="E31" s="53"/>
      <c r="F31" s="29"/>
    </row>
    <row r="32" spans="1:6" ht="12.75">
      <c r="A32" s="72"/>
      <c r="B32" s="74" t="s">
        <v>46</v>
      </c>
      <c r="C32" s="74"/>
      <c r="D32" s="75"/>
      <c r="E32" s="77">
        <f>E4+E28</f>
        <v>0</v>
      </c>
      <c r="F32" s="68">
        <f>F4+F28</f>
        <v>1708182</v>
      </c>
    </row>
    <row r="33" spans="1:6" ht="12.75">
      <c r="A33" s="73"/>
      <c r="B33" s="76"/>
      <c r="C33" s="76"/>
      <c r="D33" s="69"/>
      <c r="E33" s="78"/>
      <c r="F33" s="69"/>
    </row>
  </sheetData>
  <sheetProtection/>
  <mergeCells count="8">
    <mergeCell ref="A1:F1"/>
    <mergeCell ref="C4:D4"/>
    <mergeCell ref="B3:D3"/>
    <mergeCell ref="F32:F33"/>
    <mergeCell ref="C28:D28"/>
    <mergeCell ref="A32:A33"/>
    <mergeCell ref="B32:D33"/>
    <mergeCell ref="E32:E33"/>
  </mergeCells>
  <printOptions/>
  <pageMargins left="0.75" right="0.75" top="0.5" bottom="0.5" header="0.5" footer="0.5"/>
  <pageSetup horizontalDpi="600" verticalDpi="600" orientation="portrait" paperSize="9" scale="9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22">
      <selection activeCell="L18" sqref="L18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167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1.5" customHeight="1">
      <c r="A3" s="16">
        <v>854</v>
      </c>
      <c r="B3" s="81" t="s">
        <v>57</v>
      </c>
      <c r="C3" s="82"/>
      <c r="D3" s="83"/>
      <c r="E3" s="46">
        <f>E4</f>
        <v>0</v>
      </c>
      <c r="F3" s="17">
        <f>F4+F27</f>
        <v>381019</v>
      </c>
    </row>
    <row r="4" spans="1:6" ht="28.5" customHeight="1">
      <c r="A4" s="14"/>
      <c r="B4" s="1" t="s">
        <v>85</v>
      </c>
      <c r="C4" s="79" t="s">
        <v>86</v>
      </c>
      <c r="D4" s="80"/>
      <c r="E4" s="47">
        <f>E6</f>
        <v>0</v>
      </c>
      <c r="F4" s="2">
        <f>SUM(F7:F25)</f>
        <v>378861</v>
      </c>
    </row>
    <row r="5" spans="1:6" ht="9.75" customHeight="1">
      <c r="A5" s="15"/>
      <c r="B5" s="3"/>
      <c r="C5" s="4"/>
      <c r="D5" s="5"/>
      <c r="E5" s="48"/>
      <c r="F5" s="6"/>
    </row>
    <row r="6" spans="1:6" ht="19.5" customHeight="1" hidden="1">
      <c r="A6" s="15"/>
      <c r="B6" s="3"/>
      <c r="C6" s="18" t="s">
        <v>27</v>
      </c>
      <c r="D6" s="8" t="s">
        <v>4</v>
      </c>
      <c r="E6" s="49"/>
      <c r="F6" s="19"/>
    </row>
    <row r="7" spans="1:8" ht="20.25" customHeight="1">
      <c r="A7" s="15"/>
      <c r="B7" s="3"/>
      <c r="C7" s="20" t="s">
        <v>47</v>
      </c>
      <c r="D7" s="9" t="s">
        <v>53</v>
      </c>
      <c r="E7" s="50"/>
      <c r="F7" s="21">
        <v>13592</v>
      </c>
      <c r="H7" s="41">
        <f>F8+F9+F10+F11</f>
        <v>314513</v>
      </c>
    </row>
    <row r="8" spans="1:8" ht="18.75" customHeight="1">
      <c r="A8" s="15"/>
      <c r="B8" s="3"/>
      <c r="C8" s="20" t="s">
        <v>44</v>
      </c>
      <c r="D8" s="9" t="s">
        <v>19</v>
      </c>
      <c r="E8" s="50"/>
      <c r="F8" s="21">
        <v>240600</v>
      </c>
      <c r="H8" s="41">
        <f>F7</f>
        <v>13592</v>
      </c>
    </row>
    <row r="9" spans="1:8" ht="18.75" customHeight="1">
      <c r="A9" s="15"/>
      <c r="B9" s="3"/>
      <c r="C9" s="20" t="s">
        <v>22</v>
      </c>
      <c r="D9" s="9" t="s">
        <v>5</v>
      </c>
      <c r="E9" s="50"/>
      <c r="F9" s="21">
        <v>20000</v>
      </c>
      <c r="H9" s="41">
        <f>F4-H8-H7</f>
        <v>50756</v>
      </c>
    </row>
    <row r="10" spans="1:6" ht="19.5" customHeight="1">
      <c r="A10" s="15"/>
      <c r="B10" s="3"/>
      <c r="C10" s="18" t="s">
        <v>23</v>
      </c>
      <c r="D10" s="8" t="s">
        <v>6</v>
      </c>
      <c r="E10" s="49"/>
      <c r="F10" s="19">
        <v>47213</v>
      </c>
    </row>
    <row r="11" spans="1:6" ht="20.25" customHeight="1">
      <c r="A11" s="15"/>
      <c r="B11" s="3"/>
      <c r="C11" s="18" t="s">
        <v>24</v>
      </c>
      <c r="D11" s="8" t="s">
        <v>7</v>
      </c>
      <c r="E11" s="49"/>
      <c r="F11" s="19">
        <v>6700</v>
      </c>
    </row>
    <row r="12" spans="1:6" ht="17.25" customHeight="1">
      <c r="A12" s="15"/>
      <c r="B12" s="3"/>
      <c r="C12" s="18" t="s">
        <v>8</v>
      </c>
      <c r="D12" s="8" t="s">
        <v>9</v>
      </c>
      <c r="E12" s="49"/>
      <c r="F12" s="19">
        <v>12800</v>
      </c>
    </row>
    <row r="13" spans="1:6" ht="18" customHeight="1">
      <c r="A13" s="15"/>
      <c r="B13" s="3"/>
      <c r="C13" s="20" t="s">
        <v>10</v>
      </c>
      <c r="D13" s="9" t="s">
        <v>11</v>
      </c>
      <c r="E13" s="50"/>
      <c r="F13" s="21">
        <v>2000</v>
      </c>
    </row>
    <row r="14" spans="1:6" ht="20.25" customHeight="1">
      <c r="A14" s="15"/>
      <c r="B14" s="3"/>
      <c r="C14" s="20" t="s">
        <v>12</v>
      </c>
      <c r="D14" s="9" t="s">
        <v>13</v>
      </c>
      <c r="E14" s="50"/>
      <c r="F14" s="21">
        <v>200</v>
      </c>
    </row>
    <row r="15" spans="1:6" ht="19.5" customHeight="1">
      <c r="A15" s="15"/>
      <c r="B15" s="3"/>
      <c r="C15" s="20" t="s">
        <v>20</v>
      </c>
      <c r="D15" s="9" t="s">
        <v>21</v>
      </c>
      <c r="E15" s="50"/>
      <c r="F15" s="21">
        <v>620</v>
      </c>
    </row>
    <row r="16" spans="1:6" ht="19.5" customHeight="1">
      <c r="A16" s="15"/>
      <c r="B16" s="3"/>
      <c r="C16" s="22" t="s">
        <v>2</v>
      </c>
      <c r="D16" s="9" t="s">
        <v>3</v>
      </c>
      <c r="E16" s="50"/>
      <c r="F16" s="21">
        <v>2032</v>
      </c>
    </row>
    <row r="17" spans="1:6" ht="22.5" customHeight="1">
      <c r="A17" s="15"/>
      <c r="B17" s="3"/>
      <c r="C17" s="22" t="s">
        <v>28</v>
      </c>
      <c r="D17" s="9" t="s">
        <v>31</v>
      </c>
      <c r="E17" s="50"/>
      <c r="F17" s="21">
        <v>900</v>
      </c>
    </row>
    <row r="18" spans="1:6" ht="45">
      <c r="A18" s="15"/>
      <c r="B18" s="3"/>
      <c r="C18" s="22" t="s">
        <v>32</v>
      </c>
      <c r="D18" s="9" t="s">
        <v>93</v>
      </c>
      <c r="E18" s="50"/>
      <c r="F18" s="21">
        <v>1000</v>
      </c>
    </row>
    <row r="19" spans="1:6" ht="45">
      <c r="A19" s="15"/>
      <c r="B19" s="3"/>
      <c r="C19" s="22" t="s">
        <v>33</v>
      </c>
      <c r="D19" s="9" t="s">
        <v>94</v>
      </c>
      <c r="E19" s="50"/>
      <c r="F19" s="21">
        <v>1200</v>
      </c>
    </row>
    <row r="20" spans="1:6" ht="36" customHeight="1">
      <c r="A20" s="15"/>
      <c r="B20" s="3"/>
      <c r="C20" s="22" t="s">
        <v>87</v>
      </c>
      <c r="D20" s="9" t="s">
        <v>88</v>
      </c>
      <c r="E20" s="50"/>
      <c r="F20" s="21">
        <v>9576</v>
      </c>
    </row>
    <row r="21" spans="1:6" ht="24.75" customHeight="1">
      <c r="A21" s="15"/>
      <c r="B21" s="3"/>
      <c r="C21" s="20" t="s">
        <v>14</v>
      </c>
      <c r="D21" s="9" t="s">
        <v>15</v>
      </c>
      <c r="E21" s="50"/>
      <c r="F21" s="21">
        <v>2200</v>
      </c>
    </row>
    <row r="22" spans="1:6" ht="24.75" customHeight="1">
      <c r="A22" s="15"/>
      <c r="B22" s="3"/>
      <c r="C22" s="20" t="s">
        <v>89</v>
      </c>
      <c r="D22" s="9" t="s">
        <v>90</v>
      </c>
      <c r="E22" s="50"/>
      <c r="F22" s="21">
        <v>200</v>
      </c>
    </row>
    <row r="23" spans="1:6" ht="24" customHeight="1">
      <c r="A23" s="15"/>
      <c r="B23" s="3"/>
      <c r="C23" s="20" t="s">
        <v>16</v>
      </c>
      <c r="D23" s="9" t="s">
        <v>17</v>
      </c>
      <c r="E23" s="50"/>
      <c r="F23" s="21">
        <v>500</v>
      </c>
    </row>
    <row r="24" spans="1:6" ht="31.5" customHeight="1">
      <c r="A24" s="15"/>
      <c r="B24" s="3"/>
      <c r="C24" s="20" t="s">
        <v>25</v>
      </c>
      <c r="D24" s="9" t="s">
        <v>26</v>
      </c>
      <c r="E24" s="50"/>
      <c r="F24" s="21">
        <v>17028</v>
      </c>
    </row>
    <row r="25" spans="1:6" ht="34.5" customHeight="1">
      <c r="A25" s="15"/>
      <c r="B25" s="3"/>
      <c r="C25" s="20" t="s">
        <v>38</v>
      </c>
      <c r="D25" s="9" t="s">
        <v>39</v>
      </c>
      <c r="E25" s="50"/>
      <c r="F25" s="21">
        <v>500</v>
      </c>
    </row>
    <row r="26" spans="1:6" ht="10.5" customHeight="1">
      <c r="A26" s="15"/>
      <c r="B26" s="11"/>
      <c r="C26" s="25"/>
      <c r="D26" s="7"/>
      <c r="E26" s="51"/>
      <c r="F26" s="26"/>
    </row>
    <row r="27" spans="1:6" ht="29.25" customHeight="1">
      <c r="A27" s="15"/>
      <c r="B27" s="32" t="s">
        <v>81</v>
      </c>
      <c r="C27" s="70" t="s">
        <v>43</v>
      </c>
      <c r="D27" s="71"/>
      <c r="E27" s="52">
        <v>0</v>
      </c>
      <c r="F27" s="33">
        <f>SUM(F29:F29)</f>
        <v>2158</v>
      </c>
    </row>
    <row r="28" spans="1:6" ht="9.75" customHeight="1">
      <c r="A28" s="15"/>
      <c r="B28" s="3"/>
      <c r="C28" s="4"/>
      <c r="D28" s="5"/>
      <c r="E28" s="48"/>
      <c r="F28" s="6"/>
    </row>
    <row r="29" spans="1:6" ht="30" customHeight="1">
      <c r="A29" s="15"/>
      <c r="B29" s="3"/>
      <c r="C29" s="22" t="s">
        <v>18</v>
      </c>
      <c r="D29" s="9" t="s">
        <v>26</v>
      </c>
      <c r="E29" s="50"/>
      <c r="F29" s="21">
        <v>2158</v>
      </c>
    </row>
    <row r="30" spans="1:6" ht="9.75" customHeight="1">
      <c r="A30" s="15"/>
      <c r="B30" s="31"/>
      <c r="C30" s="28"/>
      <c r="D30" s="5"/>
      <c r="E30" s="53"/>
      <c r="F30" s="29"/>
    </row>
    <row r="31" spans="1:6" ht="12.75">
      <c r="A31" s="72"/>
      <c r="B31" s="74" t="s">
        <v>46</v>
      </c>
      <c r="C31" s="74"/>
      <c r="D31" s="75"/>
      <c r="E31" s="77">
        <f>E4+E27</f>
        <v>0</v>
      </c>
      <c r="F31" s="68">
        <f>F4+F27</f>
        <v>381019</v>
      </c>
    </row>
    <row r="32" spans="1:6" ht="12.75">
      <c r="A32" s="73"/>
      <c r="B32" s="76"/>
      <c r="C32" s="76"/>
      <c r="D32" s="69"/>
      <c r="E32" s="78"/>
      <c r="F32" s="69"/>
    </row>
  </sheetData>
  <sheetProtection/>
  <mergeCells count="8">
    <mergeCell ref="A1:F1"/>
    <mergeCell ref="C4:D4"/>
    <mergeCell ref="B3:D3"/>
    <mergeCell ref="F31:F32"/>
    <mergeCell ref="C27:D27"/>
    <mergeCell ref="A31:A32"/>
    <mergeCell ref="B31:D32"/>
    <mergeCell ref="E31:E32"/>
  </mergeCells>
  <printOptions/>
  <pageMargins left="0.7874015748031497" right="0.7874015748031497" top="0.53" bottom="0.52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zoomScalePageLayoutView="0" workbookViewId="0" topLeftCell="A1">
      <selection activeCell="D13" sqref="D13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0" customWidth="1"/>
    <col min="6" max="6" width="11.00390625" style="0" customWidth="1"/>
  </cols>
  <sheetData>
    <row r="1" spans="1:6" ht="39.75" customHeight="1">
      <c r="A1" s="84" t="s">
        <v>168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13" t="s">
        <v>41</v>
      </c>
      <c r="F2" s="13" t="s">
        <v>42</v>
      </c>
    </row>
    <row r="3" spans="1:6" ht="36" customHeight="1">
      <c r="A3" s="16">
        <v>854</v>
      </c>
      <c r="B3" s="81" t="s">
        <v>57</v>
      </c>
      <c r="C3" s="82"/>
      <c r="D3" s="83"/>
      <c r="E3" s="17">
        <f>E4</f>
        <v>74000</v>
      </c>
      <c r="F3" s="17">
        <f>F4</f>
        <v>212008</v>
      </c>
    </row>
    <row r="4" spans="1:6" ht="37.5" customHeight="1">
      <c r="A4" s="14"/>
      <c r="B4" s="1" t="s">
        <v>91</v>
      </c>
      <c r="C4" s="79" t="s">
        <v>92</v>
      </c>
      <c r="D4" s="80"/>
      <c r="E4" s="2">
        <f>E6+E7</f>
        <v>74000</v>
      </c>
      <c r="F4" s="2">
        <f>SUM(F8:F12)</f>
        <v>212008</v>
      </c>
    </row>
    <row r="5" spans="1:6" ht="9.75" customHeight="1">
      <c r="A5" s="15"/>
      <c r="B5" s="3"/>
      <c r="C5" s="4"/>
      <c r="D5" s="5"/>
      <c r="E5" s="6"/>
      <c r="F5" s="6"/>
    </row>
    <row r="6" spans="1:6" ht="22.5" customHeight="1" hidden="1">
      <c r="A6" s="15"/>
      <c r="B6" s="3"/>
      <c r="C6" s="18" t="s">
        <v>27</v>
      </c>
      <c r="D6" s="8" t="s">
        <v>4</v>
      </c>
      <c r="E6" s="19"/>
      <c r="F6" s="19"/>
    </row>
    <row r="7" spans="1:6" ht="45">
      <c r="A7" s="15"/>
      <c r="B7" s="3"/>
      <c r="C7" s="18" t="s">
        <v>148</v>
      </c>
      <c r="D7" s="8" t="s">
        <v>149</v>
      </c>
      <c r="E7" s="19">
        <v>74000</v>
      </c>
      <c r="F7" s="19"/>
    </row>
    <row r="8" spans="1:8" ht="30" customHeight="1">
      <c r="A8" s="15"/>
      <c r="B8" s="3"/>
      <c r="C8" s="20" t="s">
        <v>44</v>
      </c>
      <c r="D8" s="9" t="s">
        <v>19</v>
      </c>
      <c r="E8" s="21"/>
      <c r="F8" s="21">
        <v>157596</v>
      </c>
      <c r="H8" s="41">
        <f>F8+F9+F10+F11</f>
        <v>203063</v>
      </c>
    </row>
    <row r="9" spans="1:8" ht="24.75" customHeight="1">
      <c r="A9" s="15"/>
      <c r="B9" s="3"/>
      <c r="C9" s="20" t="s">
        <v>22</v>
      </c>
      <c r="D9" s="9" t="s">
        <v>5</v>
      </c>
      <c r="E9" s="21"/>
      <c r="F9" s="21">
        <v>12950</v>
      </c>
      <c r="H9" s="41">
        <f>F12</f>
        <v>8945</v>
      </c>
    </row>
    <row r="10" spans="1:6" ht="23.25" customHeight="1">
      <c r="A10" s="15"/>
      <c r="B10" s="3"/>
      <c r="C10" s="18" t="s">
        <v>23</v>
      </c>
      <c r="D10" s="8" t="s">
        <v>6</v>
      </c>
      <c r="E10" s="19"/>
      <c r="F10" s="19">
        <v>29317</v>
      </c>
    </row>
    <row r="11" spans="1:6" ht="23.25" customHeight="1">
      <c r="A11" s="15"/>
      <c r="B11" s="3"/>
      <c r="C11" s="18" t="s">
        <v>24</v>
      </c>
      <c r="D11" s="8" t="s">
        <v>7</v>
      </c>
      <c r="E11" s="19"/>
      <c r="F11" s="19">
        <v>3200</v>
      </c>
    </row>
    <row r="12" spans="1:6" ht="31.5" customHeight="1">
      <c r="A12" s="15"/>
      <c r="B12" s="3"/>
      <c r="C12" s="20" t="s">
        <v>25</v>
      </c>
      <c r="D12" s="9" t="s">
        <v>26</v>
      </c>
      <c r="E12" s="21"/>
      <c r="F12" s="21">
        <v>8945</v>
      </c>
    </row>
    <row r="13" spans="1:6" ht="15">
      <c r="A13" s="15"/>
      <c r="B13" s="11"/>
      <c r="C13" s="25"/>
      <c r="D13" s="7"/>
      <c r="E13" s="26"/>
      <c r="F13" s="26"/>
    </row>
    <row r="14" spans="1:6" ht="12.75">
      <c r="A14" s="72"/>
      <c r="B14" s="74" t="s">
        <v>48</v>
      </c>
      <c r="C14" s="74"/>
      <c r="D14" s="75"/>
      <c r="E14" s="88">
        <f>E4</f>
        <v>74000</v>
      </c>
      <c r="F14" s="68">
        <f>F4</f>
        <v>212008</v>
      </c>
    </row>
    <row r="15" spans="1:6" ht="12.75">
      <c r="A15" s="73"/>
      <c r="B15" s="76"/>
      <c r="C15" s="76"/>
      <c r="D15" s="69"/>
      <c r="E15" s="89"/>
      <c r="F15" s="69"/>
    </row>
  </sheetData>
  <sheetProtection/>
  <mergeCells count="7">
    <mergeCell ref="A1:F1"/>
    <mergeCell ref="C4:D4"/>
    <mergeCell ref="B3:D3"/>
    <mergeCell ref="F14:F15"/>
    <mergeCell ref="A14:A15"/>
    <mergeCell ref="B14:D15"/>
    <mergeCell ref="E14:E15"/>
  </mergeCells>
  <printOptions/>
  <pageMargins left="0.75" right="0.75" top="0.49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7">
      <selection activeCell="D29" sqref="D29"/>
    </sheetView>
  </sheetViews>
  <sheetFormatPr defaultColWidth="9.140625" defaultRowHeight="12.75"/>
  <cols>
    <col min="1" max="1" width="21.00390625" style="0" customWidth="1"/>
    <col min="2" max="2" width="13.28125" style="0" customWidth="1"/>
    <col min="3" max="4" width="12.421875" style="0" customWidth="1"/>
    <col min="5" max="5" width="13.421875" style="0" customWidth="1"/>
  </cols>
  <sheetData>
    <row r="1" spans="2:9" ht="12.75">
      <c r="B1" s="39">
        <v>801</v>
      </c>
      <c r="C1" s="39">
        <v>854</v>
      </c>
      <c r="D1" s="39">
        <v>85156</v>
      </c>
      <c r="E1" s="39" t="s">
        <v>136</v>
      </c>
      <c r="H1" s="90" t="s">
        <v>150</v>
      </c>
      <c r="I1" s="90"/>
    </row>
    <row r="2" spans="1:9" ht="12.75">
      <c r="A2" t="s">
        <v>120</v>
      </c>
      <c r="B2" s="38">
        <f>'II LO Cieszyn'!F45</f>
        <v>3539409</v>
      </c>
      <c r="C2" s="38">
        <f>'II LO Cieszyn'!F52</f>
        <v>1800</v>
      </c>
      <c r="D2" s="38"/>
      <c r="E2" s="38">
        <f>B2+C2</f>
        <v>3541209</v>
      </c>
      <c r="I2" s="41">
        <f>'II LO Cieszyn'!E4+'II LO Cieszyn'!E27+'II LO Cieszyn'!E31+'II LO Cieszyn'!E35+'II LO Cieszyn'!E47</f>
        <v>0</v>
      </c>
    </row>
    <row r="3" spans="1:9" ht="12.75">
      <c r="A3" t="s">
        <v>121</v>
      </c>
      <c r="B3" s="38">
        <f>'ZSO Skoczów'!F30</f>
        <v>1764261</v>
      </c>
      <c r="C3" s="38">
        <f>'ZSO Skoczów'!F37</f>
        <v>600</v>
      </c>
      <c r="D3" s="38"/>
      <c r="E3" s="38">
        <f aca="true" t="shared" si="0" ref="E3:E19">B3+C3</f>
        <v>1764861</v>
      </c>
      <c r="I3" s="41">
        <f>'ZSO Skoczów'!E4+'ZSO Skoczów'!E26+'ZSO Skoczów'!E32</f>
        <v>0</v>
      </c>
    </row>
    <row r="4" spans="1:9" ht="12.75">
      <c r="A4" t="s">
        <v>122</v>
      </c>
      <c r="B4" s="38">
        <f>'I LO Cieszyn'!F33</f>
        <v>3350203</v>
      </c>
      <c r="C4" s="38">
        <f>'I LO Cieszyn'!F40</f>
        <v>1800</v>
      </c>
      <c r="D4" s="38"/>
      <c r="E4" s="38">
        <f t="shared" si="0"/>
        <v>3352003</v>
      </c>
      <c r="I4" s="41">
        <f>'I LO Cieszyn'!E4+'I LO Cieszyn'!E25+'I LO Cieszyn'!E29+'I LO Cieszyn'!E35</f>
        <v>0</v>
      </c>
    </row>
    <row r="5" spans="1:9" ht="12.75">
      <c r="A5" t="s">
        <v>123</v>
      </c>
      <c r="B5" s="38">
        <f>'ZSO Wisła'!F31</f>
        <v>1733943</v>
      </c>
      <c r="C5" s="38">
        <f>'ZSO Wisła'!F38</f>
        <v>900</v>
      </c>
      <c r="D5" s="38"/>
      <c r="E5" s="38">
        <f t="shared" si="0"/>
        <v>1734843</v>
      </c>
      <c r="I5" s="41">
        <f>'ZSO Wisła'!E4+'ZSO Wisła'!E27+'ZSO Wisła'!E33</f>
        <v>0</v>
      </c>
    </row>
    <row r="6" spans="1:9" ht="12.75">
      <c r="A6" t="s">
        <v>124</v>
      </c>
      <c r="B6" s="38">
        <f>'ZSZ Skoczów'!F31</f>
        <v>3512148</v>
      </c>
      <c r="C6" s="38">
        <f>'ZSZ Skoczów'!F38</f>
        <v>1500</v>
      </c>
      <c r="D6" s="38"/>
      <c r="E6" s="38">
        <f t="shared" si="0"/>
        <v>3513648</v>
      </c>
      <c r="I6" s="41">
        <f>'ZSZ Skoczów'!E4+'ZSZ Skoczów'!E27+'ZSZ Skoczów'!E33</f>
        <v>0</v>
      </c>
    </row>
    <row r="7" spans="1:9" ht="12.75">
      <c r="A7" t="s">
        <v>125</v>
      </c>
      <c r="B7" s="38">
        <f>'ZSEG Cieszyn'!F37</f>
        <v>6112221</v>
      </c>
      <c r="C7" s="38">
        <f>'ZSEG Cieszyn'!F44</f>
        <v>2700</v>
      </c>
      <c r="D7" s="38"/>
      <c r="E7" s="38">
        <f t="shared" si="0"/>
        <v>6114921</v>
      </c>
      <c r="I7" s="41">
        <f>'ZSEG Cieszyn'!E4+'ZSEG Cieszyn'!E24+'ZSEG Cieszyn'!E29+'ZSEG Cieszyn'!E33+'ZSEG Cieszyn'!E39</f>
        <v>0</v>
      </c>
    </row>
    <row r="8" spans="1:9" ht="12.75">
      <c r="A8" t="s">
        <v>126</v>
      </c>
      <c r="B8" s="38">
        <f>'ZSGH Wisła'!F46</f>
        <v>2848252</v>
      </c>
      <c r="C8" s="38">
        <f>'ZSGH Wisła'!F70</f>
        <v>445509</v>
      </c>
      <c r="D8" s="38"/>
      <c r="E8" s="38">
        <f t="shared" si="0"/>
        <v>3293761</v>
      </c>
      <c r="I8" s="41">
        <f>'ZSGH Wisła'!E4+'ZSGH Wisła'!E28+'ZSGH Wisła'!E42+'ZSGH Wisła'!E48</f>
        <v>0</v>
      </c>
    </row>
    <row r="9" spans="1:9" ht="12.75">
      <c r="A9" t="s">
        <v>127</v>
      </c>
      <c r="B9" s="38">
        <f>'ZS Cieszyn'!F88</f>
        <v>3972533</v>
      </c>
      <c r="C9" s="38">
        <f>'ZS Cieszyn'!F107</f>
        <v>219501</v>
      </c>
      <c r="D9" s="38"/>
      <c r="E9" s="38">
        <f>B9+C9+D9</f>
        <v>4192034</v>
      </c>
      <c r="I9" s="41">
        <f>'ZS Cieszyn'!E5+'ZS Cieszyn'!E27+'ZS Cieszyn'!E47+'ZS Cieszyn'!E67+'ZS Cieszyn'!E71+'ZS Cieszyn'!E90</f>
        <v>0</v>
      </c>
    </row>
    <row r="10" spans="1:9" ht="12.75">
      <c r="A10" t="s">
        <v>128</v>
      </c>
      <c r="B10" s="38">
        <f>'ZSB Cieszyn'!F54</f>
        <v>2741712</v>
      </c>
      <c r="C10" s="38">
        <f>'ZSB Cieszyn'!F61</f>
        <v>1500</v>
      </c>
      <c r="D10" s="38"/>
      <c r="E10" s="38">
        <f t="shared" si="0"/>
        <v>2743212</v>
      </c>
      <c r="I10" s="41">
        <f>'ZSB Cieszyn'!E4+'ZSB Cieszyn'!E25+'ZSB Cieszyn'!E29+'ZSB Cieszyn'!E48+'ZSB Cieszyn'!E56</f>
        <v>0</v>
      </c>
    </row>
    <row r="11" spans="1:9" ht="12.75">
      <c r="A11" t="s">
        <v>129</v>
      </c>
      <c r="B11" s="38">
        <f>'ZSP Ustroń'!F30</f>
        <v>1527174</v>
      </c>
      <c r="C11" s="38">
        <f>'ZSP Ustroń'!F37</f>
        <v>900</v>
      </c>
      <c r="D11" s="38"/>
      <c r="E11" s="38">
        <f t="shared" si="0"/>
        <v>1528074</v>
      </c>
      <c r="I11" s="41">
        <f>'ZSP Ustroń'!E4+'ZSP Ustroń'!E26+'ZSP Ustroń'!E32</f>
        <v>0</v>
      </c>
    </row>
    <row r="12" spans="1:9" ht="12.75">
      <c r="A12" t="s">
        <v>130</v>
      </c>
      <c r="B12" s="38">
        <f>'ZSP Istebna'!F64</f>
        <v>961177</v>
      </c>
      <c r="C12" s="38">
        <f>'ZSP Istebna'!F71</f>
        <v>600</v>
      </c>
      <c r="D12" s="38"/>
      <c r="E12" s="38">
        <f t="shared" si="0"/>
        <v>961777</v>
      </c>
      <c r="I12" s="41">
        <f>'ZSP Istebna'!E4+'ZSP Istebna'!E37+'ZSP Istebna'!E60+'ZSP Istebna'!E66</f>
        <v>0</v>
      </c>
    </row>
    <row r="13" spans="1:9" ht="12.75">
      <c r="A13" t="s">
        <v>131</v>
      </c>
      <c r="B13" s="38">
        <f>'ZSR Międzyświeć'!F32</f>
        <v>2477742</v>
      </c>
      <c r="C13" s="38">
        <f>'ZSR Międzyświeć'!F39</f>
        <v>900</v>
      </c>
      <c r="D13" s="38"/>
      <c r="E13" s="38">
        <f t="shared" si="0"/>
        <v>2478642</v>
      </c>
      <c r="I13" s="41">
        <f>'ZSR Międzyświeć'!E4+'ZSR Międzyświeć'!E28+'ZSR Międzyświeć'!E34</f>
        <v>0</v>
      </c>
    </row>
    <row r="14" spans="1:9" ht="12.75">
      <c r="A14" t="s">
        <v>132</v>
      </c>
      <c r="B14" s="38">
        <f>'ZST Cieszyn'!F37</f>
        <v>3129243</v>
      </c>
      <c r="C14" s="38">
        <f>'ZST Cieszyn'!F44</f>
        <v>1500</v>
      </c>
      <c r="D14" s="38"/>
      <c r="E14" s="38">
        <f t="shared" si="0"/>
        <v>3130743</v>
      </c>
      <c r="I14" s="41">
        <f>'ZST Cieszyn'!E4+'ZST Cieszyn'!E26+'ZST Cieszyn'!E30+'ZST Cieszyn'!E39</f>
        <v>0</v>
      </c>
    </row>
    <row r="15" spans="1:9" ht="12.75">
      <c r="A15" t="s">
        <v>133</v>
      </c>
      <c r="B15" s="38">
        <f>'CKP Bażanowice'!F32</f>
        <v>935861</v>
      </c>
      <c r="C15" s="38"/>
      <c r="D15" s="38"/>
      <c r="E15" s="38">
        <f t="shared" si="0"/>
        <v>935861</v>
      </c>
      <c r="I15" s="41">
        <f>'CKP Bażanowice'!E4+'CKP Bażanowice'!E28</f>
        <v>11000</v>
      </c>
    </row>
    <row r="16" spans="1:9" ht="12.75">
      <c r="A16" t="s">
        <v>169</v>
      </c>
      <c r="B16" s="38"/>
      <c r="C16" s="38">
        <f>'ZPSWR Cieszyn'!F48</f>
        <v>5599315</v>
      </c>
      <c r="D16" s="38"/>
      <c r="E16" s="38">
        <f t="shared" si="0"/>
        <v>5599315</v>
      </c>
      <c r="I16" s="41">
        <f>'ZPSWR Cieszyn'!E4+'ZPSWR Cieszyn'!E29+'ZPSWR Cieszyn'!E33+'ZPSWR Cieszyn'!E44</f>
        <v>0</v>
      </c>
    </row>
    <row r="17" spans="1:9" ht="12.75">
      <c r="A17" t="s">
        <v>170</v>
      </c>
      <c r="B17" s="38"/>
      <c r="C17" s="38">
        <f>'ZPPP Cieszyn'!F32</f>
        <v>1708182</v>
      </c>
      <c r="D17" s="38"/>
      <c r="E17" s="38">
        <f t="shared" si="0"/>
        <v>1708182</v>
      </c>
      <c r="I17" s="41">
        <f>'ZPPP Cieszyn'!E4+'ZPPP Cieszyn'!E28</f>
        <v>0</v>
      </c>
    </row>
    <row r="18" spans="1:9" ht="12.75">
      <c r="A18" t="s">
        <v>134</v>
      </c>
      <c r="B18" s="38"/>
      <c r="C18" s="38">
        <f>'OPP Koniaków'!F31</f>
        <v>381019</v>
      </c>
      <c r="D18" s="38"/>
      <c r="E18" s="38">
        <f t="shared" si="0"/>
        <v>381019</v>
      </c>
      <c r="I18" s="41">
        <f>'OPP Koniaków'!E4+'OPP Koniaków'!E27</f>
        <v>0</v>
      </c>
    </row>
    <row r="19" spans="1:9" ht="12.75">
      <c r="A19" t="s">
        <v>135</v>
      </c>
      <c r="B19" s="38"/>
      <c r="C19" s="38">
        <f>'SSM Wisla-Malinka'!F14</f>
        <v>212008</v>
      </c>
      <c r="D19" s="38"/>
      <c r="E19" s="38">
        <f t="shared" si="0"/>
        <v>212008</v>
      </c>
      <c r="I19" s="41">
        <f>'SSM Wisla-Malinka'!E4</f>
        <v>74000</v>
      </c>
    </row>
    <row r="20" spans="1:9" ht="12.75">
      <c r="A20" t="s">
        <v>136</v>
      </c>
      <c r="B20" s="38">
        <f>SUM(B2:B19)</f>
        <v>38605879</v>
      </c>
      <c r="C20" s="38">
        <f>SUM(C2:C19)</f>
        <v>8580234</v>
      </c>
      <c r="D20" s="38">
        <f>D9</f>
        <v>0</v>
      </c>
      <c r="E20" s="38">
        <f>B20+C20+D20</f>
        <v>47186113</v>
      </c>
      <c r="I20" s="41">
        <f>SUM(I2:I19)</f>
        <v>85000</v>
      </c>
    </row>
  </sheetData>
  <sheetProtection/>
  <mergeCells count="1">
    <mergeCell ref="H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view="pageBreakPreview" zoomScaleSheetLayoutView="100" zoomScalePageLayoutView="0" workbookViewId="0" topLeftCell="A1">
      <selection activeCell="E2" sqref="E1:E1638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152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F4+F26</f>
        <v>1764261</v>
      </c>
    </row>
    <row r="4" spans="1:6" ht="37.5" customHeight="1">
      <c r="A4" s="14"/>
      <c r="B4" s="1" t="s">
        <v>51</v>
      </c>
      <c r="C4" s="79" t="s">
        <v>52</v>
      </c>
      <c r="D4" s="80"/>
      <c r="E4" s="47">
        <f>E6</f>
        <v>0</v>
      </c>
      <c r="F4" s="2">
        <f>SUM(F7:F24)</f>
        <v>1751982</v>
      </c>
    </row>
    <row r="5" spans="1:6" ht="9.75" customHeight="1">
      <c r="A5" s="15"/>
      <c r="B5" s="3"/>
      <c r="C5" s="4"/>
      <c r="D5" s="5"/>
      <c r="E5" s="48"/>
      <c r="F5" s="6"/>
    </row>
    <row r="6" spans="1:6" ht="22.5" customHeight="1" hidden="1">
      <c r="A6" s="15"/>
      <c r="B6" s="3"/>
      <c r="C6" s="18" t="s">
        <v>27</v>
      </c>
      <c r="D6" s="8" t="s">
        <v>4</v>
      </c>
      <c r="E6" s="49"/>
      <c r="F6" s="19"/>
    </row>
    <row r="7" spans="1:8" ht="24.75" customHeight="1">
      <c r="A7" s="15"/>
      <c r="B7" s="3"/>
      <c r="C7" s="20" t="s">
        <v>47</v>
      </c>
      <c r="D7" s="9" t="s">
        <v>53</v>
      </c>
      <c r="E7" s="50"/>
      <c r="F7" s="21">
        <v>1000</v>
      </c>
      <c r="H7" s="41">
        <f>F8+F9+F10+F11</f>
        <v>1532574</v>
      </c>
    </row>
    <row r="8" spans="1:8" ht="25.5" customHeight="1">
      <c r="A8" s="15"/>
      <c r="B8" s="3"/>
      <c r="C8" s="20" t="s">
        <v>44</v>
      </c>
      <c r="D8" s="9" t="s">
        <v>19</v>
      </c>
      <c r="E8" s="50"/>
      <c r="F8" s="21">
        <v>1173634</v>
      </c>
      <c r="H8" s="41">
        <f>F7</f>
        <v>1000</v>
      </c>
    </row>
    <row r="9" spans="1:8" ht="23.25" customHeight="1">
      <c r="A9" s="15"/>
      <c r="B9" s="3"/>
      <c r="C9" s="20" t="s">
        <v>22</v>
      </c>
      <c r="D9" s="9" t="s">
        <v>5</v>
      </c>
      <c r="E9" s="50"/>
      <c r="F9" s="21">
        <v>112751</v>
      </c>
      <c r="H9" s="41">
        <f>F4-H7-H8</f>
        <v>218408</v>
      </c>
    </row>
    <row r="10" spans="1:6" ht="23.25" customHeight="1">
      <c r="A10" s="15"/>
      <c r="B10" s="3"/>
      <c r="C10" s="18" t="s">
        <v>23</v>
      </c>
      <c r="D10" s="8" t="s">
        <v>6</v>
      </c>
      <c r="E10" s="49"/>
      <c r="F10" s="19">
        <v>215336</v>
      </c>
    </row>
    <row r="11" spans="1:6" ht="23.25" customHeight="1">
      <c r="A11" s="15"/>
      <c r="B11" s="3"/>
      <c r="C11" s="18" t="s">
        <v>24</v>
      </c>
      <c r="D11" s="8" t="s">
        <v>7</v>
      </c>
      <c r="E11" s="49"/>
      <c r="F11" s="19">
        <v>30853</v>
      </c>
    </row>
    <row r="12" spans="1:6" ht="33.75" customHeight="1">
      <c r="A12" s="15"/>
      <c r="B12" s="3"/>
      <c r="C12" s="18" t="s">
        <v>61</v>
      </c>
      <c r="D12" s="8" t="s">
        <v>63</v>
      </c>
      <c r="E12" s="49"/>
      <c r="F12" s="19">
        <v>500</v>
      </c>
    </row>
    <row r="13" spans="1:6" ht="26.25" customHeight="1">
      <c r="A13" s="15"/>
      <c r="B13" s="3"/>
      <c r="C13" s="18" t="s">
        <v>8</v>
      </c>
      <c r="D13" s="8" t="s">
        <v>9</v>
      </c>
      <c r="E13" s="49"/>
      <c r="F13" s="19">
        <v>17400</v>
      </c>
    </row>
    <row r="14" spans="1:6" ht="19.5" customHeight="1">
      <c r="A14" s="15"/>
      <c r="B14" s="3"/>
      <c r="C14" s="20" t="s">
        <v>10</v>
      </c>
      <c r="D14" s="9" t="s">
        <v>11</v>
      </c>
      <c r="E14" s="50"/>
      <c r="F14" s="21">
        <v>82894</v>
      </c>
    </row>
    <row r="15" spans="1:6" ht="21.75" customHeight="1">
      <c r="A15" s="15"/>
      <c r="B15" s="3"/>
      <c r="C15" s="20" t="s">
        <v>12</v>
      </c>
      <c r="D15" s="9" t="s">
        <v>13</v>
      </c>
      <c r="E15" s="50"/>
      <c r="F15" s="21">
        <v>5200</v>
      </c>
    </row>
    <row r="16" spans="1:6" ht="22.5" customHeight="1">
      <c r="A16" s="15"/>
      <c r="B16" s="3"/>
      <c r="C16" s="20" t="s">
        <v>20</v>
      </c>
      <c r="D16" s="9" t="s">
        <v>21</v>
      </c>
      <c r="E16" s="50"/>
      <c r="F16" s="21">
        <v>1500</v>
      </c>
    </row>
    <row r="17" spans="1:6" ht="22.5" customHeight="1">
      <c r="A17" s="15"/>
      <c r="B17" s="3"/>
      <c r="C17" s="22" t="s">
        <v>2</v>
      </c>
      <c r="D17" s="9" t="s">
        <v>3</v>
      </c>
      <c r="E17" s="50"/>
      <c r="F17" s="21">
        <v>19500</v>
      </c>
    </row>
    <row r="18" spans="1:6" ht="24" customHeight="1">
      <c r="A18" s="15"/>
      <c r="B18" s="3"/>
      <c r="C18" s="22" t="s">
        <v>28</v>
      </c>
      <c r="D18" s="9" t="s">
        <v>31</v>
      </c>
      <c r="E18" s="50"/>
      <c r="F18" s="21">
        <v>1360</v>
      </c>
    </row>
    <row r="19" spans="1:6" ht="45">
      <c r="A19" s="15"/>
      <c r="B19" s="3"/>
      <c r="C19" s="22" t="s">
        <v>32</v>
      </c>
      <c r="D19" s="9" t="s">
        <v>93</v>
      </c>
      <c r="E19" s="50"/>
      <c r="F19" s="21">
        <v>2742</v>
      </c>
    </row>
    <row r="20" spans="1:6" ht="45">
      <c r="A20" s="15"/>
      <c r="B20" s="3"/>
      <c r="C20" s="22" t="s">
        <v>33</v>
      </c>
      <c r="D20" s="9" t="s">
        <v>94</v>
      </c>
      <c r="E20" s="50"/>
      <c r="F20" s="21">
        <v>3940</v>
      </c>
    </row>
    <row r="21" spans="1:6" ht="23.25" customHeight="1">
      <c r="A21" s="15"/>
      <c r="B21" s="3"/>
      <c r="C21" s="20" t="s">
        <v>14</v>
      </c>
      <c r="D21" s="9" t="s">
        <v>15</v>
      </c>
      <c r="E21" s="50"/>
      <c r="F21" s="21">
        <v>2700</v>
      </c>
    </row>
    <row r="22" spans="1:6" ht="22.5" customHeight="1">
      <c r="A22" s="15"/>
      <c r="B22" s="3"/>
      <c r="C22" s="20" t="s">
        <v>16</v>
      </c>
      <c r="D22" s="9" t="s">
        <v>17</v>
      </c>
      <c r="E22" s="50"/>
      <c r="F22" s="21">
        <v>2000</v>
      </c>
    </row>
    <row r="23" spans="1:6" ht="31.5" customHeight="1">
      <c r="A23" s="15"/>
      <c r="B23" s="3"/>
      <c r="C23" s="20" t="s">
        <v>25</v>
      </c>
      <c r="D23" s="9" t="s">
        <v>26</v>
      </c>
      <c r="E23" s="50"/>
      <c r="F23" s="21">
        <v>77672</v>
      </c>
    </row>
    <row r="24" spans="1:6" ht="34.5" customHeight="1">
      <c r="A24" s="15"/>
      <c r="B24" s="3"/>
      <c r="C24" s="20" t="s">
        <v>38</v>
      </c>
      <c r="D24" s="9" t="s">
        <v>39</v>
      </c>
      <c r="E24" s="50"/>
      <c r="F24" s="21">
        <v>1000</v>
      </c>
    </row>
    <row r="25" spans="1:6" ht="9.75" customHeight="1">
      <c r="A25" s="15"/>
      <c r="B25" s="11"/>
      <c r="C25" s="25"/>
      <c r="D25" s="7"/>
      <c r="E25" s="51"/>
      <c r="F25" s="26"/>
    </row>
    <row r="26" spans="1:6" ht="30.75" customHeight="1">
      <c r="A26" s="15"/>
      <c r="B26" s="32" t="s">
        <v>56</v>
      </c>
      <c r="C26" s="70" t="s">
        <v>43</v>
      </c>
      <c r="D26" s="71"/>
      <c r="E26" s="52">
        <v>0</v>
      </c>
      <c r="F26" s="33">
        <f>SUM(F28:F28)</f>
        <v>12279</v>
      </c>
    </row>
    <row r="27" spans="1:6" ht="9.75" customHeight="1">
      <c r="A27" s="15"/>
      <c r="B27" s="3"/>
      <c r="C27" s="4"/>
      <c r="D27" s="5"/>
      <c r="E27" s="48"/>
      <c r="F27" s="6"/>
    </row>
    <row r="28" spans="1:6" ht="30" customHeight="1">
      <c r="A28" s="15"/>
      <c r="B28" s="3"/>
      <c r="C28" s="22" t="s">
        <v>18</v>
      </c>
      <c r="D28" s="9" t="s">
        <v>26</v>
      </c>
      <c r="E28" s="50"/>
      <c r="F28" s="21">
        <v>12279</v>
      </c>
    </row>
    <row r="29" spans="1:6" ht="12" customHeight="1">
      <c r="A29" s="15"/>
      <c r="B29" s="31"/>
      <c r="C29" s="28"/>
      <c r="D29" s="5"/>
      <c r="E29" s="53"/>
      <c r="F29" s="29"/>
    </row>
    <row r="30" spans="1:6" ht="12.75">
      <c r="A30" s="72"/>
      <c r="B30" s="74" t="s">
        <v>46</v>
      </c>
      <c r="C30" s="74"/>
      <c r="D30" s="75"/>
      <c r="E30" s="77">
        <f>E4+E26</f>
        <v>0</v>
      </c>
      <c r="F30" s="68">
        <f>F4+F26</f>
        <v>1764261</v>
      </c>
    </row>
    <row r="31" spans="1:6" ht="12.75">
      <c r="A31" s="73"/>
      <c r="B31" s="76"/>
      <c r="C31" s="76"/>
      <c r="D31" s="69"/>
      <c r="E31" s="78"/>
      <c r="F31" s="69"/>
    </row>
    <row r="32" spans="1:6" ht="36" customHeight="1">
      <c r="A32" s="16">
        <v>854</v>
      </c>
      <c r="B32" s="81" t="s">
        <v>57</v>
      </c>
      <c r="C32" s="82"/>
      <c r="D32" s="83"/>
      <c r="E32" s="46">
        <f>E33</f>
        <v>0</v>
      </c>
      <c r="F32" s="17">
        <f>F33</f>
        <v>600</v>
      </c>
    </row>
    <row r="33" spans="1:6" ht="37.5" customHeight="1">
      <c r="A33" s="14"/>
      <c r="B33" s="1" t="s">
        <v>58</v>
      </c>
      <c r="C33" s="79" t="s">
        <v>59</v>
      </c>
      <c r="D33" s="80"/>
      <c r="E33" s="47">
        <f>E35</f>
        <v>0</v>
      </c>
      <c r="F33" s="2">
        <f>F35</f>
        <v>600</v>
      </c>
    </row>
    <row r="34" spans="1:6" ht="9.75" customHeight="1">
      <c r="A34" s="15"/>
      <c r="B34" s="3"/>
      <c r="C34" s="4"/>
      <c r="D34" s="5"/>
      <c r="E34" s="48"/>
      <c r="F34" s="6"/>
    </row>
    <row r="35" spans="1:6" ht="22.5" customHeight="1">
      <c r="A35" s="15"/>
      <c r="B35" s="3"/>
      <c r="C35" s="18" t="s">
        <v>62</v>
      </c>
      <c r="D35" s="8" t="s">
        <v>60</v>
      </c>
      <c r="E35" s="49"/>
      <c r="F35" s="19">
        <v>600</v>
      </c>
    </row>
    <row r="36" spans="1:6" ht="14.25" customHeight="1">
      <c r="A36" s="27"/>
      <c r="B36" s="31"/>
      <c r="C36" s="28"/>
      <c r="D36" s="5"/>
      <c r="E36" s="53"/>
      <c r="F36" s="30"/>
    </row>
    <row r="37" spans="1:6" ht="12.75">
      <c r="A37" s="72"/>
      <c r="B37" s="74" t="s">
        <v>48</v>
      </c>
      <c r="C37" s="74"/>
      <c r="D37" s="75"/>
      <c r="E37" s="77">
        <f>E4</f>
        <v>0</v>
      </c>
      <c r="F37" s="68">
        <f>F33</f>
        <v>600</v>
      </c>
    </row>
    <row r="38" spans="1:6" ht="12.75">
      <c r="A38" s="73"/>
      <c r="B38" s="76"/>
      <c r="C38" s="76"/>
      <c r="D38" s="69"/>
      <c r="E38" s="78"/>
      <c r="F38" s="69"/>
    </row>
  </sheetData>
  <sheetProtection/>
  <mergeCells count="14">
    <mergeCell ref="C33:D33"/>
    <mergeCell ref="A37:A38"/>
    <mergeCell ref="C4:D4"/>
    <mergeCell ref="A30:A31"/>
    <mergeCell ref="A1:F1"/>
    <mergeCell ref="B37:D38"/>
    <mergeCell ref="E37:E38"/>
    <mergeCell ref="F37:F38"/>
    <mergeCell ref="B3:D3"/>
    <mergeCell ref="C26:D26"/>
    <mergeCell ref="B30:D31"/>
    <mergeCell ref="E30:E31"/>
    <mergeCell ref="F30:F31"/>
    <mergeCell ref="B32:D32"/>
  </mergeCells>
  <printOptions/>
  <pageMargins left="0.75" right="0.75" top="0.49" bottom="0.52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L5" sqref="L5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153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29.25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F4+F25+F29</f>
        <v>3350203</v>
      </c>
    </row>
    <row r="4" spans="1:6" ht="26.25" customHeight="1">
      <c r="A4" s="14"/>
      <c r="B4" s="1" t="s">
        <v>51</v>
      </c>
      <c r="C4" s="79" t="s">
        <v>52</v>
      </c>
      <c r="D4" s="80"/>
      <c r="E4" s="47">
        <f>E6</f>
        <v>0</v>
      </c>
      <c r="F4" s="2">
        <f>SUM(F7:F23)</f>
        <v>3308908</v>
      </c>
    </row>
    <row r="5" spans="1:6" ht="9.75" customHeight="1">
      <c r="A5" s="15"/>
      <c r="B5" s="3"/>
      <c r="C5" s="4"/>
      <c r="D5" s="5"/>
      <c r="E5" s="48"/>
      <c r="F5" s="6"/>
    </row>
    <row r="6" spans="1:6" ht="21.75" customHeight="1" hidden="1">
      <c r="A6" s="15"/>
      <c r="B6" s="3"/>
      <c r="C6" s="18" t="s">
        <v>27</v>
      </c>
      <c r="D6" s="8" t="s">
        <v>4</v>
      </c>
      <c r="E6" s="49"/>
      <c r="F6" s="19"/>
    </row>
    <row r="7" spans="1:8" ht="21.75" customHeight="1">
      <c r="A7" s="15"/>
      <c r="B7" s="3"/>
      <c r="C7" s="20" t="s">
        <v>47</v>
      </c>
      <c r="D7" s="9" t="s">
        <v>53</v>
      </c>
      <c r="E7" s="49"/>
      <c r="F7" s="19">
        <v>1000</v>
      </c>
      <c r="H7" s="41">
        <f>F7</f>
        <v>1000</v>
      </c>
    </row>
    <row r="8" spans="1:8" ht="27" customHeight="1">
      <c r="A8" s="15"/>
      <c r="B8" s="3"/>
      <c r="C8" s="20" t="s">
        <v>44</v>
      </c>
      <c r="D8" s="9" t="s">
        <v>19</v>
      </c>
      <c r="E8" s="50"/>
      <c r="F8" s="21">
        <v>2276775</v>
      </c>
      <c r="H8" s="41">
        <f>F8+F9+F10+F11</f>
        <v>2935517</v>
      </c>
    </row>
    <row r="9" spans="1:8" ht="21.75" customHeight="1">
      <c r="A9" s="15"/>
      <c r="B9" s="3"/>
      <c r="C9" s="20" t="s">
        <v>22</v>
      </c>
      <c r="D9" s="9" t="s">
        <v>5</v>
      </c>
      <c r="E9" s="50"/>
      <c r="F9" s="21">
        <v>185000</v>
      </c>
      <c r="H9" s="41">
        <f>F4-H8-H7</f>
        <v>372391</v>
      </c>
    </row>
    <row r="10" spans="1:6" ht="23.25" customHeight="1">
      <c r="A10" s="15"/>
      <c r="B10" s="3"/>
      <c r="C10" s="18" t="s">
        <v>23</v>
      </c>
      <c r="D10" s="8" t="s">
        <v>6</v>
      </c>
      <c r="E10" s="49"/>
      <c r="F10" s="19">
        <v>414373</v>
      </c>
    </row>
    <row r="11" spans="1:6" ht="23.25" customHeight="1">
      <c r="A11" s="15"/>
      <c r="B11" s="3"/>
      <c r="C11" s="18" t="s">
        <v>24</v>
      </c>
      <c r="D11" s="8" t="s">
        <v>7</v>
      </c>
      <c r="E11" s="49"/>
      <c r="F11" s="19">
        <v>59369</v>
      </c>
    </row>
    <row r="12" spans="1:6" ht="24" customHeight="1">
      <c r="A12" s="15"/>
      <c r="B12" s="3"/>
      <c r="C12" s="18" t="s">
        <v>8</v>
      </c>
      <c r="D12" s="8" t="s">
        <v>9</v>
      </c>
      <c r="E12" s="49"/>
      <c r="F12" s="19">
        <v>14610</v>
      </c>
    </row>
    <row r="13" spans="1:6" ht="22.5" customHeight="1">
      <c r="A13" s="15"/>
      <c r="B13" s="3"/>
      <c r="C13" s="20" t="s">
        <v>10</v>
      </c>
      <c r="D13" s="9" t="s">
        <v>11</v>
      </c>
      <c r="E13" s="50"/>
      <c r="F13" s="21">
        <v>174088</v>
      </c>
    </row>
    <row r="14" spans="1:6" ht="19.5" customHeight="1">
      <c r="A14" s="15"/>
      <c r="B14" s="3"/>
      <c r="C14" s="20" t="s">
        <v>12</v>
      </c>
      <c r="D14" s="9" t="s">
        <v>13</v>
      </c>
      <c r="E14" s="50"/>
      <c r="F14" s="21">
        <v>4000</v>
      </c>
    </row>
    <row r="15" spans="1:6" ht="24.75" customHeight="1">
      <c r="A15" s="15"/>
      <c r="B15" s="3"/>
      <c r="C15" s="20" t="s">
        <v>20</v>
      </c>
      <c r="D15" s="9" t="s">
        <v>21</v>
      </c>
      <c r="E15" s="50"/>
      <c r="F15" s="21">
        <v>1800</v>
      </c>
    </row>
    <row r="16" spans="1:6" ht="25.5" customHeight="1">
      <c r="A16" s="15"/>
      <c r="B16" s="3"/>
      <c r="C16" s="22" t="s">
        <v>2</v>
      </c>
      <c r="D16" s="9" t="s">
        <v>3</v>
      </c>
      <c r="E16" s="50"/>
      <c r="F16" s="21">
        <v>30395</v>
      </c>
    </row>
    <row r="17" spans="1:6" ht="24" customHeight="1">
      <c r="A17" s="15"/>
      <c r="B17" s="3"/>
      <c r="C17" s="22" t="s">
        <v>28</v>
      </c>
      <c r="D17" s="9" t="s">
        <v>31</v>
      </c>
      <c r="E17" s="50"/>
      <c r="F17" s="21">
        <v>702</v>
      </c>
    </row>
    <row r="18" spans="1:6" ht="45">
      <c r="A18" s="15"/>
      <c r="B18" s="3"/>
      <c r="C18" s="22" t="s">
        <v>32</v>
      </c>
      <c r="D18" s="9" t="s">
        <v>93</v>
      </c>
      <c r="E18" s="50"/>
      <c r="F18" s="21">
        <v>1800</v>
      </c>
    </row>
    <row r="19" spans="1:6" ht="45">
      <c r="A19" s="15"/>
      <c r="B19" s="3"/>
      <c r="C19" s="22" t="s">
        <v>33</v>
      </c>
      <c r="D19" s="9" t="s">
        <v>94</v>
      </c>
      <c r="E19" s="50"/>
      <c r="F19" s="21">
        <v>3011</v>
      </c>
    </row>
    <row r="20" spans="1:6" ht="23.25" customHeight="1">
      <c r="A20" s="15"/>
      <c r="B20" s="3"/>
      <c r="C20" s="20" t="s">
        <v>14</v>
      </c>
      <c r="D20" s="9" t="s">
        <v>15</v>
      </c>
      <c r="E20" s="50"/>
      <c r="F20" s="21">
        <v>7000</v>
      </c>
    </row>
    <row r="21" spans="1:6" ht="22.5" customHeight="1">
      <c r="A21" s="15"/>
      <c r="B21" s="3"/>
      <c r="C21" s="20" t="s">
        <v>16</v>
      </c>
      <c r="D21" s="9" t="s">
        <v>17</v>
      </c>
      <c r="E21" s="50"/>
      <c r="F21" s="21">
        <v>3199</v>
      </c>
    </row>
    <row r="22" spans="1:6" ht="31.5" customHeight="1">
      <c r="A22" s="15"/>
      <c r="B22" s="3"/>
      <c r="C22" s="20" t="s">
        <v>25</v>
      </c>
      <c r="D22" s="9" t="s">
        <v>26</v>
      </c>
      <c r="E22" s="50"/>
      <c r="F22" s="21">
        <v>130737</v>
      </c>
    </row>
    <row r="23" spans="1:6" ht="34.5" customHeight="1">
      <c r="A23" s="15"/>
      <c r="B23" s="3"/>
      <c r="C23" s="20" t="s">
        <v>38</v>
      </c>
      <c r="D23" s="9" t="s">
        <v>39</v>
      </c>
      <c r="E23" s="50"/>
      <c r="F23" s="21">
        <v>1049</v>
      </c>
    </row>
    <row r="24" spans="1:6" ht="12.75" customHeight="1">
      <c r="A24" s="15"/>
      <c r="B24" s="11"/>
      <c r="C24" s="25"/>
      <c r="D24" s="7"/>
      <c r="E24" s="51"/>
      <c r="F24" s="26"/>
    </row>
    <row r="25" spans="1:6" ht="30" customHeight="1">
      <c r="A25" s="15"/>
      <c r="B25" s="1" t="s">
        <v>54</v>
      </c>
      <c r="C25" s="79" t="s">
        <v>55</v>
      </c>
      <c r="D25" s="80"/>
      <c r="E25" s="47">
        <v>0</v>
      </c>
      <c r="F25" s="2">
        <f>SUM(F27:F27)</f>
        <v>12236</v>
      </c>
    </row>
    <row r="26" spans="1:6" ht="9.75" customHeight="1">
      <c r="A26" s="15"/>
      <c r="B26" s="3"/>
      <c r="C26" s="4"/>
      <c r="D26" s="5"/>
      <c r="E26" s="48"/>
      <c r="F26" s="6"/>
    </row>
    <row r="27" spans="1:6" ht="24" customHeight="1">
      <c r="A27" s="15"/>
      <c r="B27" s="3"/>
      <c r="C27" s="20" t="s">
        <v>44</v>
      </c>
      <c r="D27" s="9" t="s">
        <v>19</v>
      </c>
      <c r="E27" s="50"/>
      <c r="F27" s="21">
        <v>12236</v>
      </c>
    </row>
    <row r="28" spans="1:6" ht="12.75" customHeight="1">
      <c r="A28" s="15"/>
      <c r="B28" s="11"/>
      <c r="C28" s="25"/>
      <c r="D28" s="7"/>
      <c r="E28" s="51"/>
      <c r="F28" s="26"/>
    </row>
    <row r="29" spans="1:6" ht="30.75" customHeight="1">
      <c r="A29" s="15"/>
      <c r="B29" s="32" t="s">
        <v>56</v>
      </c>
      <c r="C29" s="70" t="s">
        <v>43</v>
      </c>
      <c r="D29" s="71"/>
      <c r="E29" s="52">
        <v>0</v>
      </c>
      <c r="F29" s="33">
        <f>SUM(F31:F31)</f>
        <v>29059</v>
      </c>
    </row>
    <row r="30" spans="1:6" ht="9.75" customHeight="1">
      <c r="A30" s="15"/>
      <c r="B30" s="3"/>
      <c r="C30" s="4"/>
      <c r="D30" s="5"/>
      <c r="E30" s="48"/>
      <c r="F30" s="6"/>
    </row>
    <row r="31" spans="1:6" ht="24" customHeight="1">
      <c r="A31" s="15"/>
      <c r="B31" s="3"/>
      <c r="C31" s="22" t="s">
        <v>18</v>
      </c>
      <c r="D31" s="9" t="s">
        <v>26</v>
      </c>
      <c r="E31" s="50"/>
      <c r="F31" s="21">
        <v>29059</v>
      </c>
    </row>
    <row r="32" spans="1:6" ht="12.75" customHeight="1">
      <c r="A32" s="15"/>
      <c r="B32" s="31"/>
      <c r="C32" s="28"/>
      <c r="D32" s="5"/>
      <c r="E32" s="53"/>
      <c r="F32" s="29"/>
    </row>
    <row r="33" spans="1:6" ht="12.75">
      <c r="A33" s="72"/>
      <c r="B33" s="74" t="s">
        <v>46</v>
      </c>
      <c r="C33" s="74"/>
      <c r="D33" s="75"/>
      <c r="E33" s="77">
        <f>E4+E25+E29</f>
        <v>0</v>
      </c>
      <c r="F33" s="68">
        <f>F4+F25+F29</f>
        <v>3350203</v>
      </c>
    </row>
    <row r="34" spans="1:6" ht="12.75">
      <c r="A34" s="73"/>
      <c r="B34" s="76"/>
      <c r="C34" s="76"/>
      <c r="D34" s="69"/>
      <c r="E34" s="78"/>
      <c r="F34" s="69"/>
    </row>
    <row r="35" spans="1:6" ht="36" customHeight="1">
      <c r="A35" s="16">
        <v>854</v>
      </c>
      <c r="B35" s="81" t="s">
        <v>57</v>
      </c>
      <c r="C35" s="82"/>
      <c r="D35" s="83"/>
      <c r="E35" s="46">
        <f>E36</f>
        <v>0</v>
      </c>
      <c r="F35" s="17">
        <f>F36</f>
        <v>1800</v>
      </c>
    </row>
    <row r="36" spans="1:6" ht="37.5" customHeight="1">
      <c r="A36" s="14"/>
      <c r="B36" s="1" t="s">
        <v>58</v>
      </c>
      <c r="C36" s="79" t="s">
        <v>59</v>
      </c>
      <c r="D36" s="80"/>
      <c r="E36" s="47">
        <f>E38</f>
        <v>0</v>
      </c>
      <c r="F36" s="2">
        <f>F38</f>
        <v>1800</v>
      </c>
    </row>
    <row r="37" spans="1:6" ht="9.75" customHeight="1">
      <c r="A37" s="15"/>
      <c r="B37" s="3"/>
      <c r="C37" s="4"/>
      <c r="D37" s="5"/>
      <c r="E37" s="48"/>
      <c r="F37" s="6"/>
    </row>
    <row r="38" spans="1:6" ht="22.5" customHeight="1">
      <c r="A38" s="15"/>
      <c r="B38" s="3"/>
      <c r="C38" s="18" t="s">
        <v>62</v>
      </c>
      <c r="D38" s="8" t="s">
        <v>60</v>
      </c>
      <c r="E38" s="49"/>
      <c r="F38" s="19">
        <v>1800</v>
      </c>
    </row>
    <row r="39" spans="1:6" ht="14.25" customHeight="1">
      <c r="A39" s="27"/>
      <c r="B39" s="31"/>
      <c r="C39" s="28"/>
      <c r="D39" s="5"/>
      <c r="E39" s="53"/>
      <c r="F39" s="30"/>
    </row>
    <row r="40" spans="1:6" ht="12.75">
      <c r="A40" s="72"/>
      <c r="B40" s="74" t="s">
        <v>48</v>
      </c>
      <c r="C40" s="74"/>
      <c r="D40" s="75"/>
      <c r="E40" s="77">
        <f>E4</f>
        <v>0</v>
      </c>
      <c r="F40" s="68">
        <f>F36</f>
        <v>1800</v>
      </c>
    </row>
    <row r="41" spans="1:6" ht="12.75">
      <c r="A41" s="73"/>
      <c r="B41" s="76"/>
      <c r="C41" s="76"/>
      <c r="D41" s="69"/>
      <c r="E41" s="78"/>
      <c r="F41" s="69"/>
    </row>
  </sheetData>
  <sheetProtection/>
  <mergeCells count="15">
    <mergeCell ref="C29:D29"/>
    <mergeCell ref="B33:D34"/>
    <mergeCell ref="E33:E34"/>
    <mergeCell ref="B35:D35"/>
    <mergeCell ref="C36:D36"/>
    <mergeCell ref="A40:A41"/>
    <mergeCell ref="C4:D4"/>
    <mergeCell ref="B40:D41"/>
    <mergeCell ref="A33:A34"/>
    <mergeCell ref="A1:F1"/>
    <mergeCell ref="B3:D3"/>
    <mergeCell ref="E40:E41"/>
    <mergeCell ref="F40:F41"/>
    <mergeCell ref="C25:D25"/>
    <mergeCell ref="F33:F34"/>
  </mergeCells>
  <printOptions/>
  <pageMargins left="0.75" right="0.75" top="0.48" bottom="0.5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">
      <selection activeCell="E2" sqref="E1:E1638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154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F4+F27</f>
        <v>1733943</v>
      </c>
    </row>
    <row r="4" spans="1:6" ht="32.25" customHeight="1">
      <c r="A4" s="14"/>
      <c r="B4" s="1" t="s">
        <v>51</v>
      </c>
      <c r="C4" s="79" t="s">
        <v>52</v>
      </c>
      <c r="D4" s="80"/>
      <c r="E4" s="47">
        <f>E6</f>
        <v>0</v>
      </c>
      <c r="F4" s="2">
        <f>SUM(F7:F25)</f>
        <v>1727516</v>
      </c>
    </row>
    <row r="5" spans="1:6" ht="9.75" customHeight="1">
      <c r="A5" s="15"/>
      <c r="B5" s="3"/>
      <c r="C5" s="4"/>
      <c r="D5" s="5"/>
      <c r="E5" s="48"/>
      <c r="F5" s="6"/>
    </row>
    <row r="6" spans="1:6" ht="18.75" customHeight="1" hidden="1">
      <c r="A6" s="15"/>
      <c r="B6" s="3"/>
      <c r="C6" s="18" t="s">
        <v>27</v>
      </c>
      <c r="D6" s="8" t="s">
        <v>4</v>
      </c>
      <c r="E6" s="49"/>
      <c r="F6" s="19"/>
    </row>
    <row r="7" spans="1:8" ht="24.75" customHeight="1">
      <c r="A7" s="15"/>
      <c r="B7" s="3"/>
      <c r="C7" s="20" t="s">
        <v>47</v>
      </c>
      <c r="D7" s="9" t="s">
        <v>53</v>
      </c>
      <c r="E7" s="50"/>
      <c r="F7" s="21">
        <v>600</v>
      </c>
      <c r="H7" s="41">
        <f>F8+F9+F10+F11</f>
        <v>1496420</v>
      </c>
    </row>
    <row r="8" spans="1:8" ht="27" customHeight="1">
      <c r="A8" s="15"/>
      <c r="B8" s="3"/>
      <c r="C8" s="20" t="s">
        <v>44</v>
      </c>
      <c r="D8" s="9" t="s">
        <v>19</v>
      </c>
      <c r="E8" s="50"/>
      <c r="F8" s="21">
        <v>1147490</v>
      </c>
      <c r="H8" s="41">
        <f>F7</f>
        <v>600</v>
      </c>
    </row>
    <row r="9" spans="1:8" ht="24.75" customHeight="1">
      <c r="A9" s="15"/>
      <c r="B9" s="3"/>
      <c r="C9" s="20" t="s">
        <v>22</v>
      </c>
      <c r="D9" s="9" t="s">
        <v>5</v>
      </c>
      <c r="E9" s="50"/>
      <c r="F9" s="21">
        <v>106018</v>
      </c>
      <c r="H9" s="41">
        <f>F4-H7-H8</f>
        <v>230496</v>
      </c>
    </row>
    <row r="10" spans="1:6" ht="23.25" customHeight="1">
      <c r="A10" s="15"/>
      <c r="B10" s="3"/>
      <c r="C10" s="18" t="s">
        <v>23</v>
      </c>
      <c r="D10" s="8" t="s">
        <v>6</v>
      </c>
      <c r="E10" s="49"/>
      <c r="F10" s="19">
        <v>212610</v>
      </c>
    </row>
    <row r="11" spans="1:6" ht="23.25" customHeight="1">
      <c r="A11" s="15"/>
      <c r="B11" s="3"/>
      <c r="C11" s="18" t="s">
        <v>24</v>
      </c>
      <c r="D11" s="8" t="s">
        <v>7</v>
      </c>
      <c r="E11" s="49"/>
      <c r="F11" s="19">
        <v>30302</v>
      </c>
    </row>
    <row r="12" spans="1:6" ht="30">
      <c r="A12" s="15"/>
      <c r="B12" s="3"/>
      <c r="C12" s="18" t="s">
        <v>61</v>
      </c>
      <c r="D12" s="8" t="s">
        <v>63</v>
      </c>
      <c r="E12" s="49"/>
      <c r="F12" s="19">
        <v>3240</v>
      </c>
    </row>
    <row r="13" spans="1:6" ht="26.25" customHeight="1">
      <c r="A13" s="15"/>
      <c r="B13" s="3"/>
      <c r="C13" s="18" t="s">
        <v>8</v>
      </c>
      <c r="D13" s="8" t="s">
        <v>9</v>
      </c>
      <c r="E13" s="49"/>
      <c r="F13" s="19">
        <v>15250</v>
      </c>
    </row>
    <row r="14" spans="1:6" ht="31.5" customHeight="1" hidden="1">
      <c r="A14" s="15"/>
      <c r="B14" s="3"/>
      <c r="C14" s="18" t="s">
        <v>69</v>
      </c>
      <c r="D14" s="8" t="s">
        <v>70</v>
      </c>
      <c r="E14" s="49"/>
      <c r="F14" s="19"/>
    </row>
    <row r="15" spans="1:6" ht="18.75" customHeight="1">
      <c r="A15" s="15"/>
      <c r="B15" s="3"/>
      <c r="C15" s="20" t="s">
        <v>10</v>
      </c>
      <c r="D15" s="9" t="s">
        <v>11</v>
      </c>
      <c r="E15" s="50"/>
      <c r="F15" s="21">
        <v>76236</v>
      </c>
    </row>
    <row r="16" spans="1:6" ht="20.25" customHeight="1">
      <c r="A16" s="15"/>
      <c r="B16" s="3"/>
      <c r="C16" s="20" t="s">
        <v>45</v>
      </c>
      <c r="D16" s="9" t="s">
        <v>13</v>
      </c>
      <c r="E16" s="50"/>
      <c r="F16" s="21">
        <v>3000</v>
      </c>
    </row>
    <row r="17" spans="1:6" ht="21" customHeight="1">
      <c r="A17" s="15"/>
      <c r="B17" s="3"/>
      <c r="C17" s="20" t="s">
        <v>20</v>
      </c>
      <c r="D17" s="9" t="s">
        <v>21</v>
      </c>
      <c r="E17" s="50"/>
      <c r="F17" s="21">
        <v>1600</v>
      </c>
    </row>
    <row r="18" spans="1:6" ht="25.5" customHeight="1">
      <c r="A18" s="15"/>
      <c r="B18" s="3"/>
      <c r="C18" s="22" t="s">
        <v>2</v>
      </c>
      <c r="D18" s="9" t="s">
        <v>3</v>
      </c>
      <c r="E18" s="50"/>
      <c r="F18" s="21">
        <v>41243</v>
      </c>
    </row>
    <row r="19" spans="1:6" ht="24" customHeight="1">
      <c r="A19" s="15"/>
      <c r="B19" s="3"/>
      <c r="C19" s="22" t="s">
        <v>28</v>
      </c>
      <c r="D19" s="9" t="s">
        <v>31</v>
      </c>
      <c r="E19" s="50"/>
      <c r="F19" s="21">
        <v>2036</v>
      </c>
    </row>
    <row r="20" spans="1:6" ht="45">
      <c r="A20" s="15"/>
      <c r="B20" s="3"/>
      <c r="C20" s="22" t="s">
        <v>32</v>
      </c>
      <c r="D20" s="9" t="s">
        <v>93</v>
      </c>
      <c r="E20" s="50"/>
      <c r="F20" s="21">
        <v>1767</v>
      </c>
    </row>
    <row r="21" spans="1:6" ht="45">
      <c r="A21" s="15"/>
      <c r="B21" s="3"/>
      <c r="C21" s="22" t="s">
        <v>33</v>
      </c>
      <c r="D21" s="9" t="s">
        <v>94</v>
      </c>
      <c r="E21" s="50"/>
      <c r="F21" s="21">
        <v>4686</v>
      </c>
    </row>
    <row r="22" spans="1:6" ht="24.75" customHeight="1">
      <c r="A22" s="15"/>
      <c r="B22" s="3"/>
      <c r="C22" s="20" t="s">
        <v>14</v>
      </c>
      <c r="D22" s="9" t="s">
        <v>15</v>
      </c>
      <c r="E22" s="50"/>
      <c r="F22" s="21">
        <v>6312</v>
      </c>
    </row>
    <row r="23" spans="1:6" ht="24" customHeight="1">
      <c r="A23" s="15"/>
      <c r="B23" s="3"/>
      <c r="C23" s="20" t="s">
        <v>16</v>
      </c>
      <c r="D23" s="9" t="s">
        <v>17</v>
      </c>
      <c r="E23" s="50"/>
      <c r="F23" s="21">
        <v>1159</v>
      </c>
    </row>
    <row r="24" spans="1:6" ht="31.5" customHeight="1">
      <c r="A24" s="15"/>
      <c r="B24" s="3"/>
      <c r="C24" s="20" t="s">
        <v>25</v>
      </c>
      <c r="D24" s="9" t="s">
        <v>26</v>
      </c>
      <c r="E24" s="50"/>
      <c r="F24" s="21">
        <v>72967</v>
      </c>
    </row>
    <row r="25" spans="1:6" ht="34.5" customHeight="1">
      <c r="A25" s="15"/>
      <c r="B25" s="3"/>
      <c r="C25" s="20" t="s">
        <v>38</v>
      </c>
      <c r="D25" s="9" t="s">
        <v>39</v>
      </c>
      <c r="E25" s="50"/>
      <c r="F25" s="21">
        <v>1000</v>
      </c>
    </row>
    <row r="26" spans="1:6" ht="9.75" customHeight="1">
      <c r="A26" s="34"/>
      <c r="B26" s="11"/>
      <c r="C26" s="25"/>
      <c r="D26" s="7"/>
      <c r="E26" s="51"/>
      <c r="F26" s="26"/>
    </row>
    <row r="27" spans="1:6" ht="30" customHeight="1">
      <c r="A27" s="15"/>
      <c r="B27" s="32" t="s">
        <v>56</v>
      </c>
      <c r="C27" s="70" t="s">
        <v>43</v>
      </c>
      <c r="D27" s="71"/>
      <c r="E27" s="52">
        <v>0</v>
      </c>
      <c r="F27" s="33">
        <f>SUM(F29:F29)</f>
        <v>6427</v>
      </c>
    </row>
    <row r="28" spans="1:6" ht="9.75" customHeight="1">
      <c r="A28" s="15"/>
      <c r="B28" s="3"/>
      <c r="C28" s="4"/>
      <c r="D28" s="5"/>
      <c r="E28" s="48"/>
      <c r="F28" s="6"/>
    </row>
    <row r="29" spans="1:6" ht="30" customHeight="1">
      <c r="A29" s="15"/>
      <c r="B29" s="3"/>
      <c r="C29" s="22" t="s">
        <v>18</v>
      </c>
      <c r="D29" s="9" t="s">
        <v>26</v>
      </c>
      <c r="E29" s="50"/>
      <c r="F29" s="21">
        <v>6427</v>
      </c>
    </row>
    <row r="30" spans="1:6" ht="15.75" customHeight="1">
      <c r="A30" s="15"/>
      <c r="B30" s="31"/>
      <c r="C30" s="28"/>
      <c r="D30" s="5"/>
      <c r="E30" s="53"/>
      <c r="F30" s="29"/>
    </row>
    <row r="31" spans="1:6" ht="12.75">
      <c r="A31" s="72"/>
      <c r="B31" s="74" t="s">
        <v>46</v>
      </c>
      <c r="C31" s="74"/>
      <c r="D31" s="75"/>
      <c r="E31" s="77">
        <f>E4+E27</f>
        <v>0</v>
      </c>
      <c r="F31" s="68">
        <f>F4+F27</f>
        <v>1733943</v>
      </c>
    </row>
    <row r="32" spans="1:6" ht="12.75">
      <c r="A32" s="73"/>
      <c r="B32" s="76"/>
      <c r="C32" s="76"/>
      <c r="D32" s="69"/>
      <c r="E32" s="78"/>
      <c r="F32" s="69"/>
    </row>
    <row r="33" spans="1:6" ht="36" customHeight="1">
      <c r="A33" s="16">
        <v>854</v>
      </c>
      <c r="B33" s="81" t="s">
        <v>57</v>
      </c>
      <c r="C33" s="82"/>
      <c r="D33" s="83"/>
      <c r="E33" s="46">
        <f>E34</f>
        <v>0</v>
      </c>
      <c r="F33" s="17">
        <f>F34</f>
        <v>900</v>
      </c>
    </row>
    <row r="34" spans="1:6" ht="37.5" customHeight="1">
      <c r="A34" s="14"/>
      <c r="B34" s="1" t="s">
        <v>58</v>
      </c>
      <c r="C34" s="79" t="s">
        <v>59</v>
      </c>
      <c r="D34" s="80"/>
      <c r="E34" s="47">
        <f>E36</f>
        <v>0</v>
      </c>
      <c r="F34" s="2">
        <f>F36</f>
        <v>900</v>
      </c>
    </row>
    <row r="35" spans="1:6" ht="9.75" customHeight="1">
      <c r="A35" s="15"/>
      <c r="B35" s="3"/>
      <c r="C35" s="4"/>
      <c r="D35" s="5"/>
      <c r="E35" s="48"/>
      <c r="F35" s="6"/>
    </row>
    <row r="36" spans="1:6" ht="22.5" customHeight="1">
      <c r="A36" s="15"/>
      <c r="B36" s="3"/>
      <c r="C36" s="18" t="s">
        <v>62</v>
      </c>
      <c r="D36" s="8" t="s">
        <v>60</v>
      </c>
      <c r="E36" s="49"/>
      <c r="F36" s="19">
        <v>900</v>
      </c>
    </row>
    <row r="37" spans="1:6" ht="14.25" customHeight="1">
      <c r="A37" s="27"/>
      <c r="B37" s="31"/>
      <c r="C37" s="28"/>
      <c r="D37" s="5"/>
      <c r="E37" s="53"/>
      <c r="F37" s="30"/>
    </row>
    <row r="38" spans="1:6" ht="12.75">
      <c r="A38" s="72"/>
      <c r="B38" s="74" t="s">
        <v>48</v>
      </c>
      <c r="C38" s="74"/>
      <c r="D38" s="75"/>
      <c r="E38" s="77">
        <f>E4</f>
        <v>0</v>
      </c>
      <c r="F38" s="68">
        <f>F34</f>
        <v>900</v>
      </c>
    </row>
    <row r="39" spans="1:6" ht="12.75">
      <c r="A39" s="73"/>
      <c r="B39" s="76"/>
      <c r="C39" s="76"/>
      <c r="D39" s="69"/>
      <c r="E39" s="78"/>
      <c r="F39" s="69"/>
    </row>
  </sheetData>
  <sheetProtection/>
  <mergeCells count="14">
    <mergeCell ref="B31:D32"/>
    <mergeCell ref="E31:E32"/>
    <mergeCell ref="F31:F32"/>
    <mergeCell ref="B33:D33"/>
    <mergeCell ref="C34:D34"/>
    <mergeCell ref="A38:A39"/>
    <mergeCell ref="C4:D4"/>
    <mergeCell ref="A31:A32"/>
    <mergeCell ref="A1:F1"/>
    <mergeCell ref="B38:D39"/>
    <mergeCell ref="E38:E39"/>
    <mergeCell ref="F38:F39"/>
    <mergeCell ref="B3:D3"/>
    <mergeCell ref="C27:D27"/>
  </mergeCells>
  <printOptions/>
  <pageMargins left="0.75" right="0.75" top="0.5" bottom="0.52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zoomScaleSheetLayoutView="100" zoomScalePageLayoutView="0" workbookViewId="0" topLeftCell="A19">
      <selection activeCell="M7" sqref="M7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155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F4+F27</f>
        <v>3512148</v>
      </c>
    </row>
    <row r="4" spans="1:6" ht="32.25" customHeight="1">
      <c r="A4" s="15"/>
      <c r="B4" s="1" t="s">
        <v>66</v>
      </c>
      <c r="C4" s="79" t="s">
        <v>67</v>
      </c>
      <c r="D4" s="80"/>
      <c r="E4" s="47">
        <f>E6</f>
        <v>0</v>
      </c>
      <c r="F4" s="2">
        <f>SUM(F7:F25)</f>
        <v>3470046</v>
      </c>
    </row>
    <row r="5" spans="1:6" ht="9.75" customHeight="1">
      <c r="A5" s="15"/>
      <c r="B5" s="3"/>
      <c r="C5" s="4"/>
      <c r="D5" s="5"/>
      <c r="E5" s="48"/>
      <c r="F5" s="6"/>
    </row>
    <row r="6" spans="1:6" ht="22.5" customHeight="1" hidden="1">
      <c r="A6" s="15"/>
      <c r="B6" s="3"/>
      <c r="C6" s="18" t="s">
        <v>27</v>
      </c>
      <c r="D6" s="8" t="s">
        <v>4</v>
      </c>
      <c r="E6" s="49"/>
      <c r="F6" s="19"/>
    </row>
    <row r="7" spans="1:8" ht="28.5" customHeight="1">
      <c r="A7" s="15"/>
      <c r="B7" s="3"/>
      <c r="C7" s="20" t="s">
        <v>47</v>
      </c>
      <c r="D7" s="9" t="s">
        <v>53</v>
      </c>
      <c r="E7" s="50"/>
      <c r="F7" s="21">
        <v>3000</v>
      </c>
      <c r="H7" s="41">
        <f>F8+F9+F10+F11+F12</f>
        <v>2749860</v>
      </c>
    </row>
    <row r="8" spans="1:8" ht="30" customHeight="1">
      <c r="A8" s="15"/>
      <c r="B8" s="3"/>
      <c r="C8" s="20" t="s">
        <v>44</v>
      </c>
      <c r="D8" s="9" t="s">
        <v>19</v>
      </c>
      <c r="E8" s="50"/>
      <c r="F8" s="21">
        <v>2097544</v>
      </c>
      <c r="H8" s="41">
        <f>F7</f>
        <v>3000</v>
      </c>
    </row>
    <row r="9" spans="1:8" ht="24.75" customHeight="1">
      <c r="A9" s="15"/>
      <c r="B9" s="3"/>
      <c r="C9" s="20" t="s">
        <v>22</v>
      </c>
      <c r="D9" s="9" t="s">
        <v>5</v>
      </c>
      <c r="E9" s="50"/>
      <c r="F9" s="21">
        <v>181870</v>
      </c>
      <c r="H9" s="41">
        <f>F4-H7-H8</f>
        <v>717186</v>
      </c>
    </row>
    <row r="10" spans="1:6" ht="23.25" customHeight="1">
      <c r="A10" s="15"/>
      <c r="B10" s="3"/>
      <c r="C10" s="18" t="s">
        <v>23</v>
      </c>
      <c r="D10" s="8" t="s">
        <v>6</v>
      </c>
      <c r="E10" s="49"/>
      <c r="F10" s="19">
        <v>395103</v>
      </c>
    </row>
    <row r="11" spans="1:6" ht="23.25" customHeight="1">
      <c r="A11" s="15"/>
      <c r="B11" s="3"/>
      <c r="C11" s="18" t="s">
        <v>24</v>
      </c>
      <c r="D11" s="8" t="s">
        <v>7</v>
      </c>
      <c r="E11" s="49"/>
      <c r="F11" s="19">
        <v>56312</v>
      </c>
    </row>
    <row r="12" spans="1:6" ht="33.75" customHeight="1">
      <c r="A12" s="15"/>
      <c r="B12" s="3"/>
      <c r="C12" s="18" t="s">
        <v>29</v>
      </c>
      <c r="D12" s="8" t="s">
        <v>30</v>
      </c>
      <c r="E12" s="49"/>
      <c r="F12" s="19">
        <v>19031</v>
      </c>
    </row>
    <row r="13" spans="1:6" ht="26.25" customHeight="1">
      <c r="A13" s="15"/>
      <c r="B13" s="3"/>
      <c r="C13" s="18" t="s">
        <v>8</v>
      </c>
      <c r="D13" s="8" t="s">
        <v>9</v>
      </c>
      <c r="E13" s="49"/>
      <c r="F13" s="19">
        <v>31098</v>
      </c>
    </row>
    <row r="14" spans="1:6" ht="26.25" customHeight="1">
      <c r="A14" s="15"/>
      <c r="B14" s="3"/>
      <c r="C14" s="18" t="s">
        <v>69</v>
      </c>
      <c r="D14" s="8" t="s">
        <v>70</v>
      </c>
      <c r="E14" s="49"/>
      <c r="F14" s="19">
        <v>7000</v>
      </c>
    </row>
    <row r="15" spans="1:6" ht="19.5" customHeight="1">
      <c r="A15" s="15"/>
      <c r="B15" s="3"/>
      <c r="C15" s="20" t="s">
        <v>10</v>
      </c>
      <c r="D15" s="9" t="s">
        <v>11</v>
      </c>
      <c r="E15" s="50"/>
      <c r="F15" s="21">
        <v>207577</v>
      </c>
    </row>
    <row r="16" spans="1:6" ht="19.5" customHeight="1">
      <c r="A16" s="15"/>
      <c r="B16" s="3"/>
      <c r="C16" s="20" t="s">
        <v>45</v>
      </c>
      <c r="D16" s="9" t="s">
        <v>13</v>
      </c>
      <c r="E16" s="50"/>
      <c r="F16" s="21">
        <v>266000</v>
      </c>
    </row>
    <row r="17" spans="1:6" ht="24.75" customHeight="1">
      <c r="A17" s="15"/>
      <c r="B17" s="3"/>
      <c r="C17" s="20" t="s">
        <v>20</v>
      </c>
      <c r="D17" s="9" t="s">
        <v>21</v>
      </c>
      <c r="E17" s="50"/>
      <c r="F17" s="21">
        <v>1300</v>
      </c>
    </row>
    <row r="18" spans="1:6" ht="25.5" customHeight="1">
      <c r="A18" s="15"/>
      <c r="B18" s="3"/>
      <c r="C18" s="22" t="s">
        <v>2</v>
      </c>
      <c r="D18" s="9" t="s">
        <v>3</v>
      </c>
      <c r="E18" s="50"/>
      <c r="F18" s="21">
        <v>49932</v>
      </c>
    </row>
    <row r="19" spans="1:6" ht="24" customHeight="1">
      <c r="A19" s="15"/>
      <c r="B19" s="3"/>
      <c r="C19" s="22" t="s">
        <v>28</v>
      </c>
      <c r="D19" s="9" t="s">
        <v>31</v>
      </c>
      <c r="E19" s="50"/>
      <c r="F19" s="21">
        <v>3123</v>
      </c>
    </row>
    <row r="20" spans="1:6" ht="48" customHeight="1">
      <c r="A20" s="15"/>
      <c r="B20" s="3"/>
      <c r="C20" s="22" t="s">
        <v>32</v>
      </c>
      <c r="D20" s="9" t="s">
        <v>93</v>
      </c>
      <c r="E20" s="50"/>
      <c r="F20" s="21">
        <v>1700</v>
      </c>
    </row>
    <row r="21" spans="1:6" ht="46.5" customHeight="1">
      <c r="A21" s="15"/>
      <c r="B21" s="3"/>
      <c r="C21" s="22" t="s">
        <v>33</v>
      </c>
      <c r="D21" s="9" t="s">
        <v>94</v>
      </c>
      <c r="E21" s="50"/>
      <c r="F21" s="21">
        <v>4000</v>
      </c>
    </row>
    <row r="22" spans="1:6" ht="24.75" customHeight="1">
      <c r="A22" s="15"/>
      <c r="B22" s="3"/>
      <c r="C22" s="20" t="s">
        <v>14</v>
      </c>
      <c r="D22" s="9" t="s">
        <v>15</v>
      </c>
      <c r="E22" s="50"/>
      <c r="F22" s="21">
        <v>4600</v>
      </c>
    </row>
    <row r="23" spans="1:6" ht="24" customHeight="1">
      <c r="A23" s="15"/>
      <c r="B23" s="3"/>
      <c r="C23" s="20" t="s">
        <v>16</v>
      </c>
      <c r="D23" s="9" t="s">
        <v>17</v>
      </c>
      <c r="E23" s="50"/>
      <c r="F23" s="21">
        <v>4838</v>
      </c>
    </row>
    <row r="24" spans="1:6" ht="31.5" customHeight="1">
      <c r="A24" s="15"/>
      <c r="B24" s="3"/>
      <c r="C24" s="20" t="s">
        <v>25</v>
      </c>
      <c r="D24" s="9" t="s">
        <v>26</v>
      </c>
      <c r="E24" s="50"/>
      <c r="F24" s="21">
        <v>133641</v>
      </c>
    </row>
    <row r="25" spans="1:6" ht="34.5" customHeight="1">
      <c r="A25" s="15"/>
      <c r="B25" s="3"/>
      <c r="C25" s="20" t="s">
        <v>38</v>
      </c>
      <c r="D25" s="9" t="s">
        <v>39</v>
      </c>
      <c r="E25" s="50"/>
      <c r="F25" s="21">
        <v>2377</v>
      </c>
    </row>
    <row r="26" spans="1:6" ht="15">
      <c r="A26" s="15"/>
      <c r="B26" s="31"/>
      <c r="C26" s="25"/>
      <c r="D26" s="7"/>
      <c r="E26" s="51"/>
      <c r="F26" s="26"/>
    </row>
    <row r="27" spans="1:6" ht="30.75" customHeight="1">
      <c r="A27" s="15"/>
      <c r="B27" s="32" t="s">
        <v>56</v>
      </c>
      <c r="C27" s="79" t="s">
        <v>43</v>
      </c>
      <c r="D27" s="80"/>
      <c r="E27" s="47">
        <v>0</v>
      </c>
      <c r="F27" s="2">
        <f>SUM(F29:F29)</f>
        <v>42102</v>
      </c>
    </row>
    <row r="28" spans="1:6" ht="9.75" customHeight="1">
      <c r="A28" s="15"/>
      <c r="B28" s="3"/>
      <c r="C28" s="4"/>
      <c r="D28" s="5"/>
      <c r="E28" s="48"/>
      <c r="F28" s="6"/>
    </row>
    <row r="29" spans="1:6" ht="30" customHeight="1">
      <c r="A29" s="15"/>
      <c r="B29" s="3"/>
      <c r="C29" s="22" t="s">
        <v>25</v>
      </c>
      <c r="D29" s="9" t="s">
        <v>26</v>
      </c>
      <c r="E29" s="50"/>
      <c r="F29" s="21">
        <v>42102</v>
      </c>
    </row>
    <row r="30" spans="1:6" ht="15.75" customHeight="1">
      <c r="A30" s="15"/>
      <c r="B30" s="31"/>
      <c r="C30" s="28"/>
      <c r="D30" s="5"/>
      <c r="E30" s="53"/>
      <c r="F30" s="29"/>
    </row>
    <row r="31" spans="1:6" ht="12.75">
      <c r="A31" s="72"/>
      <c r="B31" s="74" t="s">
        <v>46</v>
      </c>
      <c r="C31" s="74"/>
      <c r="D31" s="75"/>
      <c r="E31" s="77">
        <f>E27+E4</f>
        <v>0</v>
      </c>
      <c r="F31" s="68">
        <f>F27+F4</f>
        <v>3512148</v>
      </c>
    </row>
    <row r="32" spans="1:6" ht="12.75">
      <c r="A32" s="73"/>
      <c r="B32" s="76"/>
      <c r="C32" s="76"/>
      <c r="D32" s="69"/>
      <c r="E32" s="78"/>
      <c r="F32" s="69"/>
    </row>
    <row r="33" spans="1:6" ht="36" customHeight="1">
      <c r="A33" s="16">
        <v>854</v>
      </c>
      <c r="B33" s="81" t="s">
        <v>57</v>
      </c>
      <c r="C33" s="82"/>
      <c r="D33" s="83"/>
      <c r="E33" s="46">
        <f>E34</f>
        <v>0</v>
      </c>
      <c r="F33" s="17">
        <f>F34</f>
        <v>1500</v>
      </c>
    </row>
    <row r="34" spans="1:6" ht="37.5" customHeight="1">
      <c r="A34" s="14"/>
      <c r="B34" s="1" t="s">
        <v>58</v>
      </c>
      <c r="C34" s="79" t="s">
        <v>59</v>
      </c>
      <c r="D34" s="80"/>
      <c r="E34" s="47">
        <f>E36</f>
        <v>0</v>
      </c>
      <c r="F34" s="2">
        <f>F36</f>
        <v>1500</v>
      </c>
    </row>
    <row r="35" spans="1:6" ht="9.75" customHeight="1">
      <c r="A35" s="15"/>
      <c r="B35" s="3"/>
      <c r="C35" s="4"/>
      <c r="D35" s="5"/>
      <c r="E35" s="48"/>
      <c r="F35" s="6"/>
    </row>
    <row r="36" spans="1:6" ht="22.5" customHeight="1">
      <c r="A36" s="15"/>
      <c r="B36" s="3"/>
      <c r="C36" s="18" t="s">
        <v>62</v>
      </c>
      <c r="D36" s="8" t="s">
        <v>60</v>
      </c>
      <c r="E36" s="49"/>
      <c r="F36" s="19">
        <v>1500</v>
      </c>
    </row>
    <row r="37" spans="1:6" ht="14.25" customHeight="1">
      <c r="A37" s="27"/>
      <c r="B37" s="31"/>
      <c r="C37" s="28"/>
      <c r="D37" s="5"/>
      <c r="E37" s="53"/>
      <c r="F37" s="30"/>
    </row>
    <row r="38" spans="1:6" ht="12.75">
      <c r="A38" s="72"/>
      <c r="B38" s="74" t="s">
        <v>48</v>
      </c>
      <c r="C38" s="74"/>
      <c r="D38" s="75"/>
      <c r="E38" s="77">
        <v>0</v>
      </c>
      <c r="F38" s="68">
        <f>F34</f>
        <v>1500</v>
      </c>
    </row>
    <row r="39" spans="1:6" ht="12.75">
      <c r="A39" s="73"/>
      <c r="B39" s="76"/>
      <c r="C39" s="76"/>
      <c r="D39" s="69"/>
      <c r="E39" s="78"/>
      <c r="F39" s="69"/>
    </row>
  </sheetData>
  <sheetProtection/>
  <mergeCells count="14">
    <mergeCell ref="F31:F32"/>
    <mergeCell ref="A1:F1"/>
    <mergeCell ref="C34:D34"/>
    <mergeCell ref="F38:F39"/>
    <mergeCell ref="B3:D3"/>
    <mergeCell ref="C27:D27"/>
    <mergeCell ref="A31:A32"/>
    <mergeCell ref="B33:D33"/>
    <mergeCell ref="C4:D4"/>
    <mergeCell ref="B31:D32"/>
    <mergeCell ref="A38:A39"/>
    <mergeCell ref="B38:D39"/>
    <mergeCell ref="E38:E39"/>
    <mergeCell ref="E31:E32"/>
  </mergeCells>
  <printOptions/>
  <pageMargins left="0.7480314960629921" right="0.7480314960629921" top="0.4724409448818898" bottom="0.4724409448818898" header="0.5118110236220472" footer="0.5118110236220472"/>
  <pageSetup horizontalDpi="600" verticalDpi="600" orientation="portrait" paperSize="9" scale="95" r:id="rId1"/>
  <rowBreaks count="1" manualBreakCount="1">
    <brk id="32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1">
      <selection activeCell="E2" sqref="E1:E16384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158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F4+F24+F29+F33</f>
        <v>6112221</v>
      </c>
    </row>
    <row r="4" spans="1:6" ht="37.5" customHeight="1">
      <c r="A4" s="14"/>
      <c r="B4" s="1" t="s">
        <v>66</v>
      </c>
      <c r="C4" s="79" t="s">
        <v>67</v>
      </c>
      <c r="D4" s="80"/>
      <c r="E4" s="47">
        <f>E6</f>
        <v>0</v>
      </c>
      <c r="F4" s="2">
        <f>SUM(F7:F22)</f>
        <v>6020627</v>
      </c>
    </row>
    <row r="5" spans="1:6" ht="9.75" customHeight="1">
      <c r="A5" s="15"/>
      <c r="B5" s="3"/>
      <c r="C5" s="4"/>
      <c r="D5" s="5"/>
      <c r="E5" s="48"/>
      <c r="F5" s="6"/>
    </row>
    <row r="6" spans="1:6" ht="22.5" customHeight="1" hidden="1">
      <c r="A6" s="15"/>
      <c r="B6" s="3"/>
      <c r="C6" s="18" t="s">
        <v>27</v>
      </c>
      <c r="D6" s="8" t="s">
        <v>4</v>
      </c>
      <c r="E6" s="49"/>
      <c r="F6" s="19"/>
    </row>
    <row r="7" spans="1:8" ht="27.75" customHeight="1">
      <c r="A7" s="15"/>
      <c r="B7" s="3"/>
      <c r="C7" s="20" t="s">
        <v>47</v>
      </c>
      <c r="D7" s="9" t="s">
        <v>53</v>
      </c>
      <c r="E7" s="49"/>
      <c r="F7" s="19">
        <v>1771</v>
      </c>
      <c r="H7" s="41">
        <f>F8+F9+F10+F11</f>
        <v>5292117</v>
      </c>
    </row>
    <row r="8" spans="1:8" ht="27.75" customHeight="1">
      <c r="A8" s="15"/>
      <c r="B8" s="3"/>
      <c r="C8" s="20" t="s">
        <v>44</v>
      </c>
      <c r="D8" s="9" t="s">
        <v>19</v>
      </c>
      <c r="E8" s="50"/>
      <c r="F8" s="21">
        <v>4094070</v>
      </c>
      <c r="H8" s="41">
        <f>F7</f>
        <v>1771</v>
      </c>
    </row>
    <row r="9" spans="1:8" ht="25.5" customHeight="1">
      <c r="A9" s="15"/>
      <c r="B9" s="3"/>
      <c r="C9" s="20" t="s">
        <v>22</v>
      </c>
      <c r="D9" s="9" t="s">
        <v>5</v>
      </c>
      <c r="E9" s="50"/>
      <c r="F9" s="21">
        <v>338460</v>
      </c>
      <c r="H9" s="41">
        <f>F4-H7-H8</f>
        <v>726739</v>
      </c>
    </row>
    <row r="10" spans="1:6" ht="27" customHeight="1">
      <c r="A10" s="15"/>
      <c r="B10" s="3"/>
      <c r="C10" s="18" t="s">
        <v>23</v>
      </c>
      <c r="D10" s="8" t="s">
        <v>6</v>
      </c>
      <c r="E10" s="49"/>
      <c r="F10" s="19">
        <v>754990</v>
      </c>
    </row>
    <row r="11" spans="1:6" ht="26.25" customHeight="1">
      <c r="A11" s="15"/>
      <c r="B11" s="3"/>
      <c r="C11" s="18" t="s">
        <v>24</v>
      </c>
      <c r="D11" s="8" t="s">
        <v>7</v>
      </c>
      <c r="E11" s="49"/>
      <c r="F11" s="19">
        <v>104597</v>
      </c>
    </row>
    <row r="12" spans="1:6" ht="27.75" customHeight="1">
      <c r="A12" s="15"/>
      <c r="B12" s="3"/>
      <c r="C12" s="18" t="s">
        <v>8</v>
      </c>
      <c r="D12" s="8" t="s">
        <v>9</v>
      </c>
      <c r="E12" s="49"/>
      <c r="F12" s="19">
        <v>9966</v>
      </c>
    </row>
    <row r="13" spans="1:6" ht="25.5" customHeight="1">
      <c r="A13" s="15"/>
      <c r="B13" s="3"/>
      <c r="C13" s="20" t="s">
        <v>10</v>
      </c>
      <c r="D13" s="9" t="s">
        <v>11</v>
      </c>
      <c r="E13" s="50"/>
      <c r="F13" s="21">
        <v>264621</v>
      </c>
    </row>
    <row r="14" spans="1:6" ht="27" customHeight="1">
      <c r="A14" s="15"/>
      <c r="B14" s="3"/>
      <c r="C14" s="20" t="s">
        <v>45</v>
      </c>
      <c r="D14" s="9" t="s">
        <v>13</v>
      </c>
      <c r="E14" s="50"/>
      <c r="F14" s="21">
        <v>170209</v>
      </c>
    </row>
    <row r="15" spans="1:6" ht="24.75" customHeight="1">
      <c r="A15" s="15"/>
      <c r="B15" s="3"/>
      <c r="C15" s="20" t="s">
        <v>20</v>
      </c>
      <c r="D15" s="9" t="s">
        <v>21</v>
      </c>
      <c r="E15" s="50"/>
      <c r="F15" s="21">
        <v>1177</v>
      </c>
    </row>
    <row r="16" spans="1:6" ht="25.5" customHeight="1">
      <c r="A16" s="15"/>
      <c r="B16" s="3"/>
      <c r="C16" s="22" t="s">
        <v>2</v>
      </c>
      <c r="D16" s="9" t="s">
        <v>3</v>
      </c>
      <c r="E16" s="50"/>
      <c r="F16" s="21">
        <v>31831</v>
      </c>
    </row>
    <row r="17" spans="1:6" ht="29.25" customHeight="1">
      <c r="A17" s="15"/>
      <c r="B17" s="3"/>
      <c r="C17" s="22" t="s">
        <v>28</v>
      </c>
      <c r="D17" s="9" t="s">
        <v>31</v>
      </c>
      <c r="E17" s="50"/>
      <c r="F17" s="21">
        <v>3200</v>
      </c>
    </row>
    <row r="18" spans="1:6" ht="50.25" customHeight="1">
      <c r="A18" s="15"/>
      <c r="B18" s="3"/>
      <c r="C18" s="22" t="s">
        <v>32</v>
      </c>
      <c r="D18" s="9" t="s">
        <v>93</v>
      </c>
      <c r="E18" s="50"/>
      <c r="F18" s="21">
        <v>2600</v>
      </c>
    </row>
    <row r="19" spans="1:6" ht="50.25" customHeight="1">
      <c r="A19" s="15"/>
      <c r="B19" s="3"/>
      <c r="C19" s="22" t="s">
        <v>33</v>
      </c>
      <c r="D19" s="9" t="s">
        <v>94</v>
      </c>
      <c r="E19" s="50"/>
      <c r="F19" s="21">
        <v>3600</v>
      </c>
    </row>
    <row r="20" spans="1:6" ht="28.5" customHeight="1">
      <c r="A20" s="15"/>
      <c r="B20" s="3"/>
      <c r="C20" s="20" t="s">
        <v>14</v>
      </c>
      <c r="D20" s="9" t="s">
        <v>15</v>
      </c>
      <c r="E20" s="50"/>
      <c r="F20" s="21">
        <v>4629</v>
      </c>
    </row>
    <row r="21" spans="1:6" ht="28.5" customHeight="1">
      <c r="A21" s="15"/>
      <c r="B21" s="3"/>
      <c r="C21" s="20" t="s">
        <v>16</v>
      </c>
      <c r="D21" s="9" t="s">
        <v>17</v>
      </c>
      <c r="E21" s="50"/>
      <c r="F21" s="21">
        <v>3995</v>
      </c>
    </row>
    <row r="22" spans="1:6" ht="37.5" customHeight="1">
      <c r="A22" s="15"/>
      <c r="B22" s="3"/>
      <c r="C22" s="20" t="s">
        <v>25</v>
      </c>
      <c r="D22" s="9" t="s">
        <v>26</v>
      </c>
      <c r="E22" s="50"/>
      <c r="F22" s="21">
        <v>230911</v>
      </c>
    </row>
    <row r="23" spans="1:6" ht="15">
      <c r="A23" s="15"/>
      <c r="B23" s="11"/>
      <c r="C23" s="25"/>
      <c r="D23" s="7"/>
      <c r="E23" s="51"/>
      <c r="F23" s="26"/>
    </row>
    <row r="24" spans="1:6" ht="37.5" customHeight="1">
      <c r="A24" s="15"/>
      <c r="B24" s="32" t="s">
        <v>71</v>
      </c>
      <c r="C24" s="70" t="s">
        <v>72</v>
      </c>
      <c r="D24" s="71"/>
      <c r="E24" s="52"/>
      <c r="F24" s="33">
        <f>SUM(F26:F27)</f>
        <v>38121</v>
      </c>
    </row>
    <row r="25" spans="1:6" ht="9.75" customHeight="1">
      <c r="A25" s="15"/>
      <c r="B25" s="3"/>
      <c r="C25" s="4"/>
      <c r="D25" s="5"/>
      <c r="E25" s="48"/>
      <c r="F25" s="6"/>
    </row>
    <row r="26" spans="1:6" ht="23.25" customHeight="1">
      <c r="A26" s="15"/>
      <c r="B26" s="3"/>
      <c r="C26" s="20" t="s">
        <v>10</v>
      </c>
      <c r="D26" s="9" t="s">
        <v>11</v>
      </c>
      <c r="E26" s="50"/>
      <c r="F26" s="21">
        <v>36055</v>
      </c>
    </row>
    <row r="27" spans="1:6" ht="25.5" customHeight="1">
      <c r="A27" s="15"/>
      <c r="B27" s="3"/>
      <c r="C27" s="20" t="s">
        <v>2</v>
      </c>
      <c r="D27" s="9" t="s">
        <v>3</v>
      </c>
      <c r="E27" s="50"/>
      <c r="F27" s="21">
        <v>2066</v>
      </c>
    </row>
    <row r="28" spans="1:6" ht="15">
      <c r="A28" s="34"/>
      <c r="B28" s="11"/>
      <c r="C28" s="25"/>
      <c r="D28" s="7"/>
      <c r="E28" s="51"/>
      <c r="F28" s="26"/>
    </row>
    <row r="29" spans="1:6" ht="37.5" customHeight="1">
      <c r="A29" s="15"/>
      <c r="B29" s="32" t="s">
        <v>56</v>
      </c>
      <c r="C29" s="70" t="s">
        <v>43</v>
      </c>
      <c r="D29" s="71"/>
      <c r="E29" s="52">
        <v>0</v>
      </c>
      <c r="F29" s="33">
        <f>SUM(F31:F31)</f>
        <v>53473</v>
      </c>
    </row>
    <row r="30" spans="1:6" ht="9.75" customHeight="1">
      <c r="A30" s="15"/>
      <c r="B30" s="3"/>
      <c r="C30" s="4"/>
      <c r="D30" s="5"/>
      <c r="E30" s="48"/>
      <c r="F30" s="6"/>
    </row>
    <row r="31" spans="1:6" ht="30" customHeight="1">
      <c r="A31" s="15"/>
      <c r="B31" s="3"/>
      <c r="C31" s="22" t="s">
        <v>25</v>
      </c>
      <c r="D31" s="9" t="s">
        <v>26</v>
      </c>
      <c r="E31" s="50"/>
      <c r="F31" s="21">
        <v>53473</v>
      </c>
    </row>
    <row r="32" spans="1:6" ht="15.75" customHeight="1" hidden="1">
      <c r="A32" s="15"/>
      <c r="B32" s="31"/>
      <c r="C32" s="28"/>
      <c r="D32" s="5"/>
      <c r="E32" s="53"/>
      <c r="F32" s="29"/>
    </row>
    <row r="33" spans="1:6" ht="35.25" customHeight="1" hidden="1">
      <c r="A33" s="15"/>
      <c r="B33" s="1" t="s">
        <v>56</v>
      </c>
      <c r="C33" s="79" t="s">
        <v>137</v>
      </c>
      <c r="D33" s="80"/>
      <c r="E33" s="47">
        <v>0</v>
      </c>
      <c r="F33" s="2">
        <f>SUM(F35:F35)</f>
        <v>0</v>
      </c>
    </row>
    <row r="34" spans="1:6" ht="9.75" customHeight="1" hidden="1">
      <c r="A34" s="15"/>
      <c r="B34" s="3"/>
      <c r="C34" s="4"/>
      <c r="D34" s="5"/>
      <c r="E34" s="48"/>
      <c r="F34" s="6"/>
    </row>
    <row r="35" spans="1:6" ht="21" customHeight="1" hidden="1">
      <c r="A35" s="15"/>
      <c r="B35" s="3"/>
      <c r="C35" s="20" t="s">
        <v>100</v>
      </c>
      <c r="D35" s="9" t="s">
        <v>90</v>
      </c>
      <c r="E35" s="50"/>
      <c r="F35" s="21"/>
    </row>
    <row r="36" spans="1:6" ht="13.5" customHeight="1">
      <c r="A36" s="34"/>
      <c r="B36" s="11"/>
      <c r="C36" s="25"/>
      <c r="D36" s="7"/>
      <c r="E36" s="51"/>
      <c r="F36" s="26"/>
    </row>
    <row r="37" spans="1:6" ht="12.75">
      <c r="A37" s="72"/>
      <c r="B37" s="74" t="s">
        <v>46</v>
      </c>
      <c r="C37" s="74"/>
      <c r="D37" s="75"/>
      <c r="E37" s="77">
        <f>E29+E24+E4</f>
        <v>0</v>
      </c>
      <c r="F37" s="68">
        <f>F29+F24+F4+F33</f>
        <v>6112221</v>
      </c>
    </row>
    <row r="38" spans="1:6" ht="12.75">
      <c r="A38" s="73"/>
      <c r="B38" s="76"/>
      <c r="C38" s="76"/>
      <c r="D38" s="69"/>
      <c r="E38" s="78"/>
      <c r="F38" s="69"/>
    </row>
    <row r="39" spans="1:6" ht="36" customHeight="1">
      <c r="A39" s="16">
        <v>854</v>
      </c>
      <c r="B39" s="81" t="s">
        <v>57</v>
      </c>
      <c r="C39" s="82"/>
      <c r="D39" s="83"/>
      <c r="E39" s="46">
        <f>E40</f>
        <v>0</v>
      </c>
      <c r="F39" s="17">
        <f>F40</f>
        <v>2700</v>
      </c>
    </row>
    <row r="40" spans="1:6" ht="37.5" customHeight="1">
      <c r="A40" s="14"/>
      <c r="B40" s="1" t="s">
        <v>58</v>
      </c>
      <c r="C40" s="79" t="s">
        <v>59</v>
      </c>
      <c r="D40" s="80"/>
      <c r="E40" s="47">
        <f>E42</f>
        <v>0</v>
      </c>
      <c r="F40" s="2">
        <f>F42</f>
        <v>2700</v>
      </c>
    </row>
    <row r="41" spans="1:6" ht="9.75" customHeight="1">
      <c r="A41" s="15"/>
      <c r="B41" s="3"/>
      <c r="C41" s="4"/>
      <c r="D41" s="5"/>
      <c r="E41" s="48"/>
      <c r="F41" s="6"/>
    </row>
    <row r="42" spans="1:6" ht="22.5" customHeight="1">
      <c r="A42" s="15"/>
      <c r="B42" s="3"/>
      <c r="C42" s="18" t="s">
        <v>62</v>
      </c>
      <c r="D42" s="8" t="s">
        <v>60</v>
      </c>
      <c r="E42" s="49"/>
      <c r="F42" s="19">
        <v>2700</v>
      </c>
    </row>
    <row r="43" spans="1:6" ht="14.25" customHeight="1">
      <c r="A43" s="27"/>
      <c r="B43" s="31"/>
      <c r="C43" s="28"/>
      <c r="D43" s="5"/>
      <c r="E43" s="53"/>
      <c r="F43" s="30"/>
    </row>
    <row r="44" spans="1:6" ht="12.75">
      <c r="A44" s="72"/>
      <c r="B44" s="74" t="s">
        <v>48</v>
      </c>
      <c r="C44" s="74"/>
      <c r="D44" s="75"/>
      <c r="E44" s="77">
        <f>E4</f>
        <v>0</v>
      </c>
      <c r="F44" s="68">
        <f>F40</f>
        <v>2700</v>
      </c>
    </row>
    <row r="45" spans="1:6" ht="12.75">
      <c r="A45" s="73"/>
      <c r="B45" s="76"/>
      <c r="C45" s="76"/>
      <c r="D45" s="69"/>
      <c r="E45" s="78"/>
      <c r="F45" s="69"/>
    </row>
  </sheetData>
  <sheetProtection/>
  <mergeCells count="16">
    <mergeCell ref="A37:A38"/>
    <mergeCell ref="A44:A45"/>
    <mergeCell ref="A1:F1"/>
    <mergeCell ref="C40:D40"/>
    <mergeCell ref="B44:D45"/>
    <mergeCell ref="E44:E45"/>
    <mergeCell ref="E37:E38"/>
    <mergeCell ref="F37:F38"/>
    <mergeCell ref="F44:F45"/>
    <mergeCell ref="B3:D3"/>
    <mergeCell ref="C29:D29"/>
    <mergeCell ref="C4:D4"/>
    <mergeCell ref="B39:D39"/>
    <mergeCell ref="C24:D24"/>
    <mergeCell ref="B37:D38"/>
    <mergeCell ref="C33:D33"/>
  </mergeCells>
  <printOptions/>
  <pageMargins left="0.75" right="0.75" top="0.51" bottom="0.5" header="0.5" footer="0.5"/>
  <pageSetup horizontalDpi="600" verticalDpi="600" orientation="portrait" paperSize="9" scale="95" r:id="rId1"/>
  <rowBreaks count="1" manualBreakCount="1">
    <brk id="2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71"/>
  <sheetViews>
    <sheetView tabSelected="1" view="pageBreakPreview" zoomScaleSheetLayoutView="100" zoomScalePageLayoutView="0" workbookViewId="0" topLeftCell="A25">
      <selection activeCell="L35" sqref="L35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159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0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F4+F28+F42</f>
        <v>2848252</v>
      </c>
    </row>
    <row r="4" spans="1:6" ht="32.25" customHeight="1">
      <c r="A4" s="14"/>
      <c r="B4" s="1" t="s">
        <v>66</v>
      </c>
      <c r="C4" s="79" t="s">
        <v>67</v>
      </c>
      <c r="D4" s="80"/>
      <c r="E4" s="47">
        <f>E6</f>
        <v>0</v>
      </c>
      <c r="F4" s="2">
        <f>SUM(F7:F26)</f>
        <v>2698929</v>
      </c>
    </row>
    <row r="5" spans="1:6" ht="9.75" customHeight="1">
      <c r="A5" s="15"/>
      <c r="B5" s="3"/>
      <c r="C5" s="4"/>
      <c r="D5" s="5"/>
      <c r="E5" s="48"/>
      <c r="F5" s="6"/>
    </row>
    <row r="6" spans="1:6" ht="18.75" customHeight="1" hidden="1">
      <c r="A6" s="15"/>
      <c r="B6" s="3"/>
      <c r="C6" s="18" t="s">
        <v>27</v>
      </c>
      <c r="D6" s="8" t="s">
        <v>4</v>
      </c>
      <c r="E6" s="49"/>
      <c r="F6" s="19"/>
    </row>
    <row r="7" spans="1:8" ht="27.75" customHeight="1">
      <c r="A7" s="15"/>
      <c r="B7" s="3"/>
      <c r="C7" s="20" t="s">
        <v>47</v>
      </c>
      <c r="D7" s="9" t="s">
        <v>53</v>
      </c>
      <c r="E7" s="49"/>
      <c r="F7" s="19">
        <v>1250</v>
      </c>
      <c r="H7" s="41">
        <f>F8+F9+F10+F11+F12</f>
        <v>2364238</v>
      </c>
    </row>
    <row r="8" spans="1:8" ht="27" customHeight="1">
      <c r="A8" s="15"/>
      <c r="B8" s="3"/>
      <c r="C8" s="20" t="s">
        <v>44</v>
      </c>
      <c r="D8" s="9" t="s">
        <v>19</v>
      </c>
      <c r="E8" s="50"/>
      <c r="F8" s="21">
        <v>1809556</v>
      </c>
      <c r="H8" s="41">
        <f>F7</f>
        <v>1250</v>
      </c>
    </row>
    <row r="9" spans="1:8" ht="20.25" customHeight="1">
      <c r="A9" s="15"/>
      <c r="B9" s="3"/>
      <c r="C9" s="20" t="s">
        <v>22</v>
      </c>
      <c r="D9" s="9" t="s">
        <v>5</v>
      </c>
      <c r="E9" s="50"/>
      <c r="F9" s="21">
        <v>160620</v>
      </c>
      <c r="H9" s="41">
        <f>F4-H7-H8</f>
        <v>333441</v>
      </c>
    </row>
    <row r="10" spans="1:6" ht="18" customHeight="1">
      <c r="A10" s="15"/>
      <c r="B10" s="3"/>
      <c r="C10" s="18" t="s">
        <v>23</v>
      </c>
      <c r="D10" s="8" t="s">
        <v>6</v>
      </c>
      <c r="E10" s="49"/>
      <c r="F10" s="19">
        <v>335452</v>
      </c>
    </row>
    <row r="11" spans="1:6" ht="21" customHeight="1">
      <c r="A11" s="15"/>
      <c r="B11" s="3"/>
      <c r="C11" s="18" t="s">
        <v>24</v>
      </c>
      <c r="D11" s="8" t="s">
        <v>7</v>
      </c>
      <c r="E11" s="49"/>
      <c r="F11" s="19">
        <v>40610</v>
      </c>
    </row>
    <row r="12" spans="1:6" ht="24" customHeight="1">
      <c r="A12" s="15"/>
      <c r="B12" s="3"/>
      <c r="C12" s="18" t="s">
        <v>29</v>
      </c>
      <c r="D12" s="8" t="s">
        <v>30</v>
      </c>
      <c r="E12" s="49"/>
      <c r="F12" s="19">
        <v>18000</v>
      </c>
    </row>
    <row r="13" spans="1:6" ht="22.5" customHeight="1">
      <c r="A13" s="15"/>
      <c r="B13" s="3"/>
      <c r="C13" s="18" t="s">
        <v>8</v>
      </c>
      <c r="D13" s="8" t="s">
        <v>9</v>
      </c>
      <c r="E13" s="49"/>
      <c r="F13" s="19">
        <v>8087</v>
      </c>
    </row>
    <row r="14" spans="1:6" ht="30">
      <c r="A14" s="15"/>
      <c r="B14" s="3"/>
      <c r="C14" s="18" t="s">
        <v>69</v>
      </c>
      <c r="D14" s="8" t="s">
        <v>70</v>
      </c>
      <c r="E14" s="49"/>
      <c r="F14" s="19">
        <v>500</v>
      </c>
    </row>
    <row r="15" spans="1:6" ht="23.25" customHeight="1">
      <c r="A15" s="15"/>
      <c r="B15" s="3"/>
      <c r="C15" s="20" t="s">
        <v>10</v>
      </c>
      <c r="D15" s="9" t="s">
        <v>11</v>
      </c>
      <c r="E15" s="50"/>
      <c r="F15" s="21">
        <v>122000</v>
      </c>
    </row>
    <row r="16" spans="1:6" ht="17.25" customHeight="1">
      <c r="A16" s="15"/>
      <c r="B16" s="3"/>
      <c r="C16" s="20" t="s">
        <v>12</v>
      </c>
      <c r="D16" s="9" t="s">
        <v>13</v>
      </c>
      <c r="E16" s="50"/>
      <c r="F16" s="21">
        <v>32000</v>
      </c>
    </row>
    <row r="17" spans="1:6" ht="19.5" customHeight="1">
      <c r="A17" s="15"/>
      <c r="B17" s="3"/>
      <c r="C17" s="20" t="s">
        <v>20</v>
      </c>
      <c r="D17" s="9" t="s">
        <v>21</v>
      </c>
      <c r="E17" s="50"/>
      <c r="F17" s="21">
        <v>4000</v>
      </c>
    </row>
    <row r="18" spans="1:6" ht="20.25" customHeight="1">
      <c r="A18" s="15"/>
      <c r="B18" s="3"/>
      <c r="C18" s="22" t="s">
        <v>2</v>
      </c>
      <c r="D18" s="9" t="s">
        <v>3</v>
      </c>
      <c r="E18" s="50"/>
      <c r="F18" s="21">
        <v>18607</v>
      </c>
    </row>
    <row r="19" spans="1:6" ht="21" customHeight="1">
      <c r="A19" s="15"/>
      <c r="B19" s="3"/>
      <c r="C19" s="22" t="s">
        <v>28</v>
      </c>
      <c r="D19" s="9" t="s">
        <v>31</v>
      </c>
      <c r="E19" s="50"/>
      <c r="F19" s="21">
        <v>4100</v>
      </c>
    </row>
    <row r="20" spans="1:6" ht="45">
      <c r="A20" s="15"/>
      <c r="B20" s="3"/>
      <c r="C20" s="22" t="s">
        <v>32</v>
      </c>
      <c r="D20" s="9" t="s">
        <v>93</v>
      </c>
      <c r="E20" s="50"/>
      <c r="F20" s="21">
        <v>2100</v>
      </c>
    </row>
    <row r="21" spans="1:6" ht="45">
      <c r="A21" s="15"/>
      <c r="B21" s="3"/>
      <c r="C21" s="22" t="s">
        <v>33</v>
      </c>
      <c r="D21" s="9" t="s">
        <v>94</v>
      </c>
      <c r="E21" s="50"/>
      <c r="F21" s="21">
        <v>4800</v>
      </c>
    </row>
    <row r="22" spans="1:6" ht="30">
      <c r="A22" s="15"/>
      <c r="B22" s="3"/>
      <c r="C22" s="22" t="s">
        <v>73</v>
      </c>
      <c r="D22" s="9" t="s">
        <v>74</v>
      </c>
      <c r="E22" s="50"/>
      <c r="F22" s="21">
        <v>615</v>
      </c>
    </row>
    <row r="23" spans="1:6" ht="21.75" customHeight="1">
      <c r="A23" s="15"/>
      <c r="B23" s="3"/>
      <c r="C23" s="20" t="s">
        <v>14</v>
      </c>
      <c r="D23" s="9" t="s">
        <v>15</v>
      </c>
      <c r="E23" s="50"/>
      <c r="F23" s="21">
        <v>3974</v>
      </c>
    </row>
    <row r="24" spans="1:6" ht="20.25" customHeight="1">
      <c r="A24" s="15"/>
      <c r="B24" s="3"/>
      <c r="C24" s="20" t="s">
        <v>16</v>
      </c>
      <c r="D24" s="9" t="s">
        <v>17</v>
      </c>
      <c r="E24" s="50"/>
      <c r="F24" s="21">
        <v>4738</v>
      </c>
    </row>
    <row r="25" spans="1:6" ht="31.5" customHeight="1">
      <c r="A25" s="15"/>
      <c r="B25" s="3"/>
      <c r="C25" s="20" t="s">
        <v>25</v>
      </c>
      <c r="D25" s="9" t="s">
        <v>26</v>
      </c>
      <c r="E25" s="50"/>
      <c r="F25" s="21">
        <v>125420</v>
      </c>
    </row>
    <row r="26" spans="1:6" ht="30.75" customHeight="1">
      <c r="A26" s="15"/>
      <c r="B26" s="3"/>
      <c r="C26" s="20" t="s">
        <v>38</v>
      </c>
      <c r="D26" s="9" t="s">
        <v>39</v>
      </c>
      <c r="E26" s="50"/>
      <c r="F26" s="21">
        <v>2500</v>
      </c>
    </row>
    <row r="27" spans="1:6" ht="13.5" customHeight="1">
      <c r="A27" s="15"/>
      <c r="B27" s="11"/>
      <c r="C27" s="25"/>
      <c r="D27" s="7"/>
      <c r="E27" s="51"/>
      <c r="F27" s="26"/>
    </row>
    <row r="28" spans="1:6" ht="33.75" customHeight="1">
      <c r="A28" s="15"/>
      <c r="B28" s="32" t="s">
        <v>71</v>
      </c>
      <c r="C28" s="70" t="s">
        <v>72</v>
      </c>
      <c r="D28" s="71"/>
      <c r="E28" s="52">
        <f>E30</f>
        <v>0</v>
      </c>
      <c r="F28" s="33">
        <f>SUM(F31:F40)</f>
        <v>110695</v>
      </c>
    </row>
    <row r="29" spans="1:6" ht="9.75" customHeight="1">
      <c r="A29" s="15"/>
      <c r="B29" s="3"/>
      <c r="C29" s="4"/>
      <c r="D29" s="5"/>
      <c r="E29" s="48"/>
      <c r="F29" s="6"/>
    </row>
    <row r="30" spans="1:6" ht="22.5" customHeight="1" hidden="1">
      <c r="A30" s="15"/>
      <c r="B30" s="3"/>
      <c r="C30" s="18" t="s">
        <v>27</v>
      </c>
      <c r="D30" s="8" t="s">
        <v>4</v>
      </c>
      <c r="E30" s="49"/>
      <c r="F30" s="19"/>
    </row>
    <row r="31" spans="1:8" ht="27.75" customHeight="1">
      <c r="A31" s="15"/>
      <c r="B31" s="3"/>
      <c r="C31" s="20" t="s">
        <v>47</v>
      </c>
      <c r="D31" s="9" t="s">
        <v>53</v>
      </c>
      <c r="E31" s="49"/>
      <c r="F31" s="19">
        <v>750</v>
      </c>
      <c r="H31" s="41">
        <f>F32+F33+F34+F35</f>
        <v>86329</v>
      </c>
    </row>
    <row r="32" spans="1:8" ht="24" customHeight="1">
      <c r="A32" s="15"/>
      <c r="B32" s="3"/>
      <c r="C32" s="20" t="s">
        <v>44</v>
      </c>
      <c r="D32" s="9" t="s">
        <v>19</v>
      </c>
      <c r="E32" s="50"/>
      <c r="F32" s="21">
        <v>67199</v>
      </c>
      <c r="H32" s="41">
        <f>F31</f>
        <v>750</v>
      </c>
    </row>
    <row r="33" spans="1:8" ht="24" customHeight="1">
      <c r="A33" s="15"/>
      <c r="B33" s="3"/>
      <c r="C33" s="20" t="s">
        <v>22</v>
      </c>
      <c r="D33" s="9" t="s">
        <v>5</v>
      </c>
      <c r="E33" s="50"/>
      <c r="F33" s="21">
        <v>5573</v>
      </c>
      <c r="H33" s="41">
        <f>F28-H31-H32</f>
        <v>23616</v>
      </c>
    </row>
    <row r="34" spans="1:6" ht="18.75" customHeight="1">
      <c r="A34" s="15"/>
      <c r="B34" s="3"/>
      <c r="C34" s="20" t="s">
        <v>23</v>
      </c>
      <c r="D34" s="9" t="s">
        <v>6</v>
      </c>
      <c r="E34" s="50"/>
      <c r="F34" s="21">
        <v>12233</v>
      </c>
    </row>
    <row r="35" spans="1:6" ht="19.5" customHeight="1">
      <c r="A35" s="34"/>
      <c r="B35" s="31"/>
      <c r="C35" s="25" t="s">
        <v>24</v>
      </c>
      <c r="D35" s="7" t="s">
        <v>7</v>
      </c>
      <c r="E35" s="51"/>
      <c r="F35" s="26">
        <v>1324</v>
      </c>
    </row>
    <row r="36" spans="1:6" ht="23.25" customHeight="1">
      <c r="A36" s="15"/>
      <c r="B36" s="3"/>
      <c r="C36" s="18" t="s">
        <v>8</v>
      </c>
      <c r="D36" s="8" t="s">
        <v>9</v>
      </c>
      <c r="E36" s="49"/>
      <c r="F36" s="19">
        <v>3400</v>
      </c>
    </row>
    <row r="37" spans="1:6" ht="18" customHeight="1">
      <c r="A37" s="15"/>
      <c r="B37" s="3"/>
      <c r="C37" s="20" t="s">
        <v>10</v>
      </c>
      <c r="D37" s="9" t="s">
        <v>11</v>
      </c>
      <c r="E37" s="50"/>
      <c r="F37" s="21">
        <v>12000</v>
      </c>
    </row>
    <row r="38" spans="1:6" ht="24.75" customHeight="1" hidden="1">
      <c r="A38" s="15"/>
      <c r="B38" s="3"/>
      <c r="C38" s="20" t="s">
        <v>45</v>
      </c>
      <c r="D38" s="9" t="s">
        <v>13</v>
      </c>
      <c r="E38" s="50"/>
      <c r="F38" s="21"/>
    </row>
    <row r="39" spans="1:6" ht="25.5" customHeight="1">
      <c r="A39" s="15"/>
      <c r="B39" s="3"/>
      <c r="C39" s="22" t="s">
        <v>2</v>
      </c>
      <c r="D39" s="9" t="s">
        <v>3</v>
      </c>
      <c r="E39" s="50"/>
      <c r="F39" s="21">
        <v>4756</v>
      </c>
    </row>
    <row r="40" spans="1:6" ht="31.5" customHeight="1">
      <c r="A40" s="15"/>
      <c r="B40" s="3"/>
      <c r="C40" s="20" t="s">
        <v>25</v>
      </c>
      <c r="D40" s="9" t="s">
        <v>26</v>
      </c>
      <c r="E40" s="50"/>
      <c r="F40" s="21">
        <v>3460</v>
      </c>
    </row>
    <row r="41" spans="1:6" ht="11.25" customHeight="1">
      <c r="A41" s="15"/>
      <c r="B41" s="11"/>
      <c r="C41" s="25"/>
      <c r="D41" s="7"/>
      <c r="E41" s="51"/>
      <c r="F41" s="26"/>
    </row>
    <row r="42" spans="1:6" ht="27" customHeight="1">
      <c r="A42" s="15"/>
      <c r="B42" s="1" t="s">
        <v>56</v>
      </c>
      <c r="C42" s="79" t="s">
        <v>43</v>
      </c>
      <c r="D42" s="80"/>
      <c r="E42" s="47">
        <v>0</v>
      </c>
      <c r="F42" s="2">
        <f>SUM(F44:F44)</f>
        <v>38628</v>
      </c>
    </row>
    <row r="43" spans="1:6" ht="9.75" customHeight="1">
      <c r="A43" s="15"/>
      <c r="B43" s="3"/>
      <c r="C43" s="4"/>
      <c r="D43" s="5"/>
      <c r="E43" s="48"/>
      <c r="F43" s="6"/>
    </row>
    <row r="44" spans="1:6" ht="30" customHeight="1">
      <c r="A44" s="15"/>
      <c r="B44" s="3"/>
      <c r="C44" s="22" t="s">
        <v>25</v>
      </c>
      <c r="D44" s="9" t="s">
        <v>26</v>
      </c>
      <c r="E44" s="50"/>
      <c r="F44" s="21">
        <v>38628</v>
      </c>
    </row>
    <row r="45" spans="1:6" ht="12.75" customHeight="1">
      <c r="A45" s="15"/>
      <c r="B45" s="31"/>
      <c r="C45" s="28"/>
      <c r="D45" s="5"/>
      <c r="E45" s="53"/>
      <c r="F45" s="29"/>
    </row>
    <row r="46" spans="1:6" ht="12.75">
      <c r="A46" s="72"/>
      <c r="B46" s="74" t="s">
        <v>46</v>
      </c>
      <c r="C46" s="74"/>
      <c r="D46" s="75"/>
      <c r="E46" s="77">
        <f>E42+E28+E4</f>
        <v>0</v>
      </c>
      <c r="F46" s="68">
        <f>F42+F28+F4</f>
        <v>2848252</v>
      </c>
    </row>
    <row r="47" spans="1:6" ht="7.5" customHeight="1">
      <c r="A47" s="73"/>
      <c r="B47" s="76"/>
      <c r="C47" s="76"/>
      <c r="D47" s="69"/>
      <c r="E47" s="78"/>
      <c r="F47" s="69"/>
    </row>
    <row r="48" spans="1:6" ht="33.75" customHeight="1">
      <c r="A48" s="16">
        <v>854</v>
      </c>
      <c r="B48" s="81" t="s">
        <v>57</v>
      </c>
      <c r="C48" s="82"/>
      <c r="D48" s="83"/>
      <c r="E48" s="46">
        <f>E66+E49</f>
        <v>0</v>
      </c>
      <c r="F48" s="17">
        <f>F66+F49</f>
        <v>445509</v>
      </c>
    </row>
    <row r="49" spans="1:6" ht="31.5" customHeight="1">
      <c r="A49" s="15"/>
      <c r="B49" s="1" t="s">
        <v>68</v>
      </c>
      <c r="C49" s="79" t="s">
        <v>117</v>
      </c>
      <c r="D49" s="80"/>
      <c r="E49" s="47">
        <v>0</v>
      </c>
      <c r="F49" s="2">
        <f>SUM(F51:F64)</f>
        <v>444309</v>
      </c>
    </row>
    <row r="50" spans="1:6" ht="9.75" customHeight="1">
      <c r="A50" s="15"/>
      <c r="B50" s="3"/>
      <c r="C50" s="4"/>
      <c r="D50" s="5"/>
      <c r="E50" s="48"/>
      <c r="F50" s="6"/>
    </row>
    <row r="51" spans="1:8" ht="21" customHeight="1">
      <c r="A51" s="15"/>
      <c r="B51" s="3"/>
      <c r="C51" s="20" t="s">
        <v>47</v>
      </c>
      <c r="D51" s="9" t="s">
        <v>53</v>
      </c>
      <c r="E51" s="48"/>
      <c r="F51" s="6">
        <v>500</v>
      </c>
      <c r="H51" s="41">
        <f>F52+F53+F54+F55</f>
        <v>304465</v>
      </c>
    </row>
    <row r="52" spans="1:8" ht="21.75" customHeight="1">
      <c r="A52" s="15"/>
      <c r="B52" s="3"/>
      <c r="C52" s="20" t="s">
        <v>44</v>
      </c>
      <c r="D52" s="9" t="s">
        <v>19</v>
      </c>
      <c r="E52" s="50"/>
      <c r="F52" s="21">
        <v>235091</v>
      </c>
      <c r="H52" s="41">
        <f>F51</f>
        <v>500</v>
      </c>
    </row>
    <row r="53" spans="1:8" ht="20.25" customHeight="1">
      <c r="A53" s="15"/>
      <c r="B53" s="3"/>
      <c r="C53" s="20" t="s">
        <v>22</v>
      </c>
      <c r="D53" s="9" t="s">
        <v>5</v>
      </c>
      <c r="E53" s="50"/>
      <c r="F53" s="21">
        <v>21199</v>
      </c>
      <c r="H53" s="41">
        <f>F49-H51-H52</f>
        <v>139344</v>
      </c>
    </row>
    <row r="54" spans="1:6" ht="18.75" customHeight="1">
      <c r="A54" s="15"/>
      <c r="B54" s="3"/>
      <c r="C54" s="18" t="s">
        <v>23</v>
      </c>
      <c r="D54" s="8" t="s">
        <v>6</v>
      </c>
      <c r="E54" s="49"/>
      <c r="F54" s="19">
        <v>44056</v>
      </c>
    </row>
    <row r="55" spans="1:6" ht="19.5" customHeight="1">
      <c r="A55" s="15"/>
      <c r="B55" s="3"/>
      <c r="C55" s="18" t="s">
        <v>24</v>
      </c>
      <c r="D55" s="8" t="s">
        <v>7</v>
      </c>
      <c r="E55" s="49"/>
      <c r="F55" s="19">
        <v>4119</v>
      </c>
    </row>
    <row r="56" spans="1:6" ht="19.5" customHeight="1">
      <c r="A56" s="15"/>
      <c r="B56" s="3"/>
      <c r="C56" s="18" t="s">
        <v>8</v>
      </c>
      <c r="D56" s="8" t="s">
        <v>9</v>
      </c>
      <c r="E56" s="49"/>
      <c r="F56" s="19">
        <v>3440</v>
      </c>
    </row>
    <row r="57" spans="1:6" ht="19.5" customHeight="1">
      <c r="A57" s="15"/>
      <c r="B57" s="3"/>
      <c r="C57" s="20" t="s">
        <v>10</v>
      </c>
      <c r="D57" s="9" t="s">
        <v>11</v>
      </c>
      <c r="E57" s="50"/>
      <c r="F57" s="21">
        <v>51000</v>
      </c>
    </row>
    <row r="58" spans="1:6" ht="17.25" customHeight="1">
      <c r="A58" s="15"/>
      <c r="B58" s="3"/>
      <c r="C58" s="20" t="s">
        <v>45</v>
      </c>
      <c r="D58" s="9" t="s">
        <v>13</v>
      </c>
      <c r="E58" s="50"/>
      <c r="F58" s="21">
        <v>53182</v>
      </c>
    </row>
    <row r="59" spans="1:6" ht="20.25" customHeight="1">
      <c r="A59" s="15"/>
      <c r="B59" s="3"/>
      <c r="C59" s="22" t="s">
        <v>2</v>
      </c>
      <c r="D59" s="9" t="s">
        <v>3</v>
      </c>
      <c r="E59" s="50"/>
      <c r="F59" s="21">
        <v>8476</v>
      </c>
    </row>
    <row r="60" spans="1:6" ht="21.75" customHeight="1">
      <c r="A60" s="15"/>
      <c r="B60" s="3"/>
      <c r="C60" s="22" t="s">
        <v>28</v>
      </c>
      <c r="D60" s="9" t="s">
        <v>31</v>
      </c>
      <c r="E60" s="50"/>
      <c r="F60" s="21">
        <v>1200</v>
      </c>
    </row>
    <row r="61" spans="1:6" ht="45">
      <c r="A61" s="15"/>
      <c r="B61" s="3"/>
      <c r="C61" s="22" t="s">
        <v>33</v>
      </c>
      <c r="D61" s="9" t="s">
        <v>94</v>
      </c>
      <c r="E61" s="50"/>
      <c r="F61" s="21">
        <v>1200</v>
      </c>
    </row>
    <row r="62" spans="1:6" ht="30">
      <c r="A62" s="15"/>
      <c r="B62" s="3"/>
      <c r="C62" s="22" t="s">
        <v>73</v>
      </c>
      <c r="D62" s="9" t="s">
        <v>74</v>
      </c>
      <c r="E62" s="50"/>
      <c r="F62" s="21">
        <v>310</v>
      </c>
    </row>
    <row r="63" spans="1:6" ht="22.5" customHeight="1">
      <c r="A63" s="15"/>
      <c r="B63" s="3"/>
      <c r="C63" s="20" t="s">
        <v>16</v>
      </c>
      <c r="D63" s="9" t="s">
        <v>17</v>
      </c>
      <c r="E63" s="50"/>
      <c r="F63" s="21">
        <v>1010</v>
      </c>
    </row>
    <row r="64" spans="1:6" ht="31.5" customHeight="1">
      <c r="A64" s="15"/>
      <c r="B64" s="3"/>
      <c r="C64" s="20" t="s">
        <v>25</v>
      </c>
      <c r="D64" s="9" t="s">
        <v>26</v>
      </c>
      <c r="E64" s="50"/>
      <c r="F64" s="21">
        <v>19526</v>
      </c>
    </row>
    <row r="65" spans="1:6" ht="15">
      <c r="A65" s="15"/>
      <c r="B65" s="11"/>
      <c r="C65" s="25"/>
      <c r="D65" s="7"/>
      <c r="E65" s="51"/>
      <c r="F65" s="26"/>
    </row>
    <row r="66" spans="1:6" ht="37.5" customHeight="1">
      <c r="A66" s="14"/>
      <c r="B66" s="1" t="s">
        <v>58</v>
      </c>
      <c r="C66" s="79" t="s">
        <v>59</v>
      </c>
      <c r="D66" s="80"/>
      <c r="E66" s="47">
        <f>E68</f>
        <v>0</v>
      </c>
      <c r="F66" s="2">
        <f>F68</f>
        <v>1200</v>
      </c>
    </row>
    <row r="67" spans="1:6" ht="9.75" customHeight="1">
      <c r="A67" s="15"/>
      <c r="B67" s="3"/>
      <c r="C67" s="4"/>
      <c r="D67" s="5"/>
      <c r="E67" s="48"/>
      <c r="F67" s="6"/>
    </row>
    <row r="68" spans="1:6" ht="19.5" customHeight="1">
      <c r="A68" s="15"/>
      <c r="B68" s="3"/>
      <c r="C68" s="18" t="s">
        <v>62</v>
      </c>
      <c r="D68" s="8" t="s">
        <v>60</v>
      </c>
      <c r="E68" s="49"/>
      <c r="F68" s="19">
        <v>1200</v>
      </c>
    </row>
    <row r="69" spans="1:6" ht="10.5" customHeight="1">
      <c r="A69" s="27"/>
      <c r="B69" s="31"/>
      <c r="C69" s="28"/>
      <c r="D69" s="5"/>
      <c r="E69" s="53"/>
      <c r="F69" s="30"/>
    </row>
    <row r="70" spans="1:6" ht="12.75">
      <c r="A70" s="72"/>
      <c r="B70" s="74" t="s">
        <v>46</v>
      </c>
      <c r="C70" s="74"/>
      <c r="D70" s="75"/>
      <c r="E70" s="77">
        <f>E4</f>
        <v>0</v>
      </c>
      <c r="F70" s="68">
        <f>F66+F49</f>
        <v>445509</v>
      </c>
    </row>
    <row r="71" spans="1:6" ht="12.75">
      <c r="A71" s="73"/>
      <c r="B71" s="76"/>
      <c r="C71" s="76"/>
      <c r="D71" s="69"/>
      <c r="E71" s="78"/>
      <c r="F71" s="69"/>
    </row>
  </sheetData>
  <sheetProtection/>
  <mergeCells count="16">
    <mergeCell ref="A70:A71"/>
    <mergeCell ref="C4:D4"/>
    <mergeCell ref="B48:D48"/>
    <mergeCell ref="C28:D28"/>
    <mergeCell ref="C49:D49"/>
    <mergeCell ref="B46:D47"/>
    <mergeCell ref="A1:F1"/>
    <mergeCell ref="C66:D66"/>
    <mergeCell ref="B70:D71"/>
    <mergeCell ref="E70:E71"/>
    <mergeCell ref="E46:E47"/>
    <mergeCell ref="F46:F47"/>
    <mergeCell ref="F70:F71"/>
    <mergeCell ref="B3:D3"/>
    <mergeCell ref="C42:D42"/>
    <mergeCell ref="A46:A47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portrait" paperSize="9" scale="91" r:id="rId1"/>
  <rowBreaks count="1" manualBreakCount="1">
    <brk id="3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H108"/>
  <sheetViews>
    <sheetView view="pageBreakPreview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2" spans="1:6" ht="39.75" customHeight="1">
      <c r="A2" s="84" t="s">
        <v>156</v>
      </c>
      <c r="B2" s="85"/>
      <c r="C2" s="85"/>
      <c r="D2" s="85"/>
      <c r="E2" s="85"/>
      <c r="F2" s="85"/>
    </row>
    <row r="3" spans="1:6" ht="36" customHeight="1">
      <c r="A3" s="13" t="s">
        <v>49</v>
      </c>
      <c r="B3" s="12" t="s">
        <v>40</v>
      </c>
      <c r="C3" s="12" t="s">
        <v>0</v>
      </c>
      <c r="D3" s="12" t="s">
        <v>1</v>
      </c>
      <c r="E3" s="45" t="s">
        <v>41</v>
      </c>
      <c r="F3" s="13" t="s">
        <v>42</v>
      </c>
    </row>
    <row r="4" spans="1:6" ht="30" customHeight="1">
      <c r="A4" s="16">
        <v>801</v>
      </c>
      <c r="B4" s="81" t="s">
        <v>50</v>
      </c>
      <c r="C4" s="82"/>
      <c r="D4" s="83"/>
      <c r="E4" s="46">
        <f>E5</f>
        <v>0</v>
      </c>
      <c r="F4" s="17">
        <f>F5+F27+F47+F67+F71</f>
        <v>3972533</v>
      </c>
    </row>
    <row r="5" spans="1:6" ht="31.5" customHeight="1">
      <c r="A5" s="14"/>
      <c r="B5" s="1" t="s">
        <v>51</v>
      </c>
      <c r="C5" s="79" t="s">
        <v>52</v>
      </c>
      <c r="D5" s="80"/>
      <c r="E5" s="47">
        <f>E7</f>
        <v>0</v>
      </c>
      <c r="F5" s="2">
        <f>SUM(F8:F25)</f>
        <v>2328532</v>
      </c>
    </row>
    <row r="6" spans="1:6" ht="9.75" customHeight="1">
      <c r="A6" s="15"/>
      <c r="B6" s="3"/>
      <c r="C6" s="4"/>
      <c r="D6" s="5"/>
      <c r="E6" s="48"/>
      <c r="F6" s="6"/>
    </row>
    <row r="7" spans="1:6" ht="18.75" customHeight="1" hidden="1">
      <c r="A7" s="15"/>
      <c r="B7" s="3"/>
      <c r="C7" s="18" t="s">
        <v>27</v>
      </c>
      <c r="D7" s="8" t="s">
        <v>4</v>
      </c>
      <c r="E7" s="49"/>
      <c r="F7" s="19"/>
    </row>
    <row r="8" spans="1:8" ht="20.25" customHeight="1">
      <c r="A8" s="15"/>
      <c r="B8" s="3"/>
      <c r="C8" s="20" t="s">
        <v>47</v>
      </c>
      <c r="D8" s="9" t="s">
        <v>53</v>
      </c>
      <c r="E8" s="50"/>
      <c r="F8" s="21">
        <v>2490</v>
      </c>
      <c r="H8" s="41">
        <f>F9+F10+F11+F12</f>
        <v>2022058</v>
      </c>
    </row>
    <row r="9" spans="1:8" ht="21" customHeight="1">
      <c r="A9" s="15"/>
      <c r="B9" s="3"/>
      <c r="C9" s="20" t="s">
        <v>44</v>
      </c>
      <c r="D9" s="9" t="s">
        <v>19</v>
      </c>
      <c r="E9" s="50"/>
      <c r="F9" s="21">
        <v>1554522</v>
      </c>
      <c r="H9" s="41">
        <f>F8</f>
        <v>2490</v>
      </c>
    </row>
    <row r="10" spans="1:8" ht="21" customHeight="1">
      <c r="A10" s="15"/>
      <c r="B10" s="3"/>
      <c r="C10" s="20" t="s">
        <v>22</v>
      </c>
      <c r="D10" s="9" t="s">
        <v>5</v>
      </c>
      <c r="E10" s="50"/>
      <c r="F10" s="21">
        <v>140125</v>
      </c>
      <c r="H10" s="41">
        <f>F5-H8-H9</f>
        <v>303984</v>
      </c>
    </row>
    <row r="11" spans="1:6" ht="20.25" customHeight="1">
      <c r="A11" s="15"/>
      <c r="B11" s="3"/>
      <c r="C11" s="18" t="s">
        <v>23</v>
      </c>
      <c r="D11" s="8" t="s">
        <v>6</v>
      </c>
      <c r="E11" s="49"/>
      <c r="F11" s="19">
        <v>286568</v>
      </c>
    </row>
    <row r="12" spans="1:6" ht="23.25" customHeight="1">
      <c r="A12" s="15"/>
      <c r="B12" s="3"/>
      <c r="C12" s="18" t="s">
        <v>24</v>
      </c>
      <c r="D12" s="8" t="s">
        <v>7</v>
      </c>
      <c r="E12" s="49"/>
      <c r="F12" s="19">
        <v>40843</v>
      </c>
    </row>
    <row r="13" spans="1:6" ht="28.5" customHeight="1">
      <c r="A13" s="15"/>
      <c r="B13" s="3"/>
      <c r="C13" s="18" t="s">
        <v>61</v>
      </c>
      <c r="D13" s="8" t="s">
        <v>63</v>
      </c>
      <c r="E13" s="49"/>
      <c r="F13" s="19">
        <v>2000</v>
      </c>
    </row>
    <row r="14" spans="1:6" ht="21.75" customHeight="1">
      <c r="A14" s="15"/>
      <c r="B14" s="3"/>
      <c r="C14" s="18" t="s">
        <v>8</v>
      </c>
      <c r="D14" s="8" t="s">
        <v>9</v>
      </c>
      <c r="E14" s="49"/>
      <c r="F14" s="19">
        <v>22446</v>
      </c>
    </row>
    <row r="15" spans="1:6" ht="18" customHeight="1">
      <c r="A15" s="15"/>
      <c r="B15" s="3"/>
      <c r="C15" s="20" t="s">
        <v>10</v>
      </c>
      <c r="D15" s="9" t="s">
        <v>11</v>
      </c>
      <c r="E15" s="50"/>
      <c r="F15" s="21">
        <v>119438</v>
      </c>
    </row>
    <row r="16" spans="1:6" ht="16.5" customHeight="1">
      <c r="A16" s="15"/>
      <c r="B16" s="3"/>
      <c r="C16" s="20" t="s">
        <v>12</v>
      </c>
      <c r="D16" s="9" t="s">
        <v>13</v>
      </c>
      <c r="E16" s="50"/>
      <c r="F16" s="21">
        <v>12952</v>
      </c>
    </row>
    <row r="17" spans="1:6" ht="21.75" customHeight="1">
      <c r="A17" s="15"/>
      <c r="B17" s="3"/>
      <c r="C17" s="20" t="s">
        <v>20</v>
      </c>
      <c r="D17" s="9" t="s">
        <v>21</v>
      </c>
      <c r="E17" s="50"/>
      <c r="F17" s="21">
        <v>865</v>
      </c>
    </row>
    <row r="18" spans="1:6" ht="21.75" customHeight="1">
      <c r="A18" s="15"/>
      <c r="B18" s="3"/>
      <c r="C18" s="22" t="s">
        <v>2</v>
      </c>
      <c r="D18" s="9" t="s">
        <v>3</v>
      </c>
      <c r="E18" s="50"/>
      <c r="F18" s="21">
        <v>26875</v>
      </c>
    </row>
    <row r="19" spans="1:6" ht="21" customHeight="1">
      <c r="A19" s="15"/>
      <c r="B19" s="3"/>
      <c r="C19" s="22" t="s">
        <v>28</v>
      </c>
      <c r="D19" s="9" t="s">
        <v>31</v>
      </c>
      <c r="E19" s="50"/>
      <c r="F19" s="21">
        <v>1597</v>
      </c>
    </row>
    <row r="20" spans="1:6" ht="45">
      <c r="A20" s="15"/>
      <c r="B20" s="3"/>
      <c r="C20" s="22" t="s">
        <v>32</v>
      </c>
      <c r="D20" s="9" t="s">
        <v>93</v>
      </c>
      <c r="E20" s="50"/>
      <c r="F20" s="21">
        <v>905</v>
      </c>
    </row>
    <row r="21" spans="1:6" ht="45">
      <c r="A21" s="15"/>
      <c r="B21" s="3"/>
      <c r="C21" s="22" t="s">
        <v>33</v>
      </c>
      <c r="D21" s="9" t="s">
        <v>94</v>
      </c>
      <c r="E21" s="50"/>
      <c r="F21" s="21">
        <v>2993</v>
      </c>
    </row>
    <row r="22" spans="1:6" ht="24.75" customHeight="1">
      <c r="A22" s="15"/>
      <c r="B22" s="3"/>
      <c r="C22" s="20" t="s">
        <v>14</v>
      </c>
      <c r="D22" s="9" t="s">
        <v>15</v>
      </c>
      <c r="E22" s="50"/>
      <c r="F22" s="21">
        <v>2328</v>
      </c>
    </row>
    <row r="23" spans="1:6" ht="24" customHeight="1">
      <c r="A23" s="15"/>
      <c r="B23" s="3"/>
      <c r="C23" s="20" t="s">
        <v>16</v>
      </c>
      <c r="D23" s="9" t="s">
        <v>17</v>
      </c>
      <c r="E23" s="50"/>
      <c r="F23" s="21">
        <v>5200</v>
      </c>
    </row>
    <row r="24" spans="1:6" ht="31.5" customHeight="1">
      <c r="A24" s="15"/>
      <c r="B24" s="3"/>
      <c r="C24" s="20" t="s">
        <v>25</v>
      </c>
      <c r="D24" s="9" t="s">
        <v>26</v>
      </c>
      <c r="E24" s="50"/>
      <c r="F24" s="21">
        <v>105085</v>
      </c>
    </row>
    <row r="25" spans="1:6" ht="34.5" customHeight="1">
      <c r="A25" s="15"/>
      <c r="B25" s="3"/>
      <c r="C25" s="20" t="s">
        <v>38</v>
      </c>
      <c r="D25" s="9" t="s">
        <v>39</v>
      </c>
      <c r="E25" s="50"/>
      <c r="F25" s="21">
        <v>1300</v>
      </c>
    </row>
    <row r="26" spans="1:6" ht="15">
      <c r="A26" s="15"/>
      <c r="B26" s="11"/>
      <c r="C26" s="25"/>
      <c r="D26" s="7"/>
      <c r="E26" s="51"/>
      <c r="F26" s="26"/>
    </row>
    <row r="27" spans="1:6" ht="37.5" customHeight="1">
      <c r="A27" s="15"/>
      <c r="B27" s="32" t="s">
        <v>64</v>
      </c>
      <c r="C27" s="70" t="s">
        <v>65</v>
      </c>
      <c r="D27" s="71"/>
      <c r="E27" s="52">
        <f>E29</f>
        <v>0</v>
      </c>
      <c r="F27" s="33">
        <f>SUM(F30:F45)</f>
        <v>414789</v>
      </c>
    </row>
    <row r="28" spans="1:6" ht="9.75" customHeight="1">
      <c r="A28" s="15"/>
      <c r="B28" s="3"/>
      <c r="C28" s="4"/>
      <c r="D28" s="5"/>
      <c r="E28" s="48"/>
      <c r="F28" s="6"/>
    </row>
    <row r="29" spans="1:6" ht="22.5" customHeight="1" hidden="1">
      <c r="A29" s="15"/>
      <c r="B29" s="3"/>
      <c r="C29" s="18" t="s">
        <v>27</v>
      </c>
      <c r="D29" s="8" t="s">
        <v>4</v>
      </c>
      <c r="E29" s="49"/>
      <c r="F29" s="19"/>
    </row>
    <row r="30" spans="1:8" ht="24.75" customHeight="1">
      <c r="A30" s="15"/>
      <c r="B30" s="3"/>
      <c r="C30" s="20" t="s">
        <v>47</v>
      </c>
      <c r="D30" s="9" t="s">
        <v>53</v>
      </c>
      <c r="E30" s="50"/>
      <c r="F30" s="21">
        <v>340</v>
      </c>
      <c r="H30" s="41">
        <f>F31+F32+F33+F34</f>
        <v>377344</v>
      </c>
    </row>
    <row r="31" spans="1:8" ht="26.25" customHeight="1">
      <c r="A31" s="15"/>
      <c r="B31" s="3"/>
      <c r="C31" s="20" t="s">
        <v>44</v>
      </c>
      <c r="D31" s="9" t="s">
        <v>19</v>
      </c>
      <c r="E31" s="50"/>
      <c r="F31" s="21">
        <v>281596</v>
      </c>
      <c r="H31" s="41">
        <f>F30</f>
        <v>340</v>
      </c>
    </row>
    <row r="32" spans="1:8" ht="24.75" customHeight="1">
      <c r="A32" s="15"/>
      <c r="B32" s="3"/>
      <c r="C32" s="20" t="s">
        <v>22</v>
      </c>
      <c r="D32" s="9" t="s">
        <v>5</v>
      </c>
      <c r="E32" s="50"/>
      <c r="F32" s="21">
        <v>34730</v>
      </c>
      <c r="H32" s="41">
        <f>F27-H30-H31</f>
        <v>37105</v>
      </c>
    </row>
    <row r="33" spans="1:6" ht="23.25" customHeight="1">
      <c r="A33" s="15"/>
      <c r="B33" s="3"/>
      <c r="C33" s="18" t="s">
        <v>23</v>
      </c>
      <c r="D33" s="8" t="s">
        <v>6</v>
      </c>
      <c r="E33" s="49"/>
      <c r="F33" s="19">
        <v>53293</v>
      </c>
    </row>
    <row r="34" spans="1:6" ht="23.25" customHeight="1">
      <c r="A34" s="15"/>
      <c r="B34" s="3"/>
      <c r="C34" s="18" t="s">
        <v>24</v>
      </c>
      <c r="D34" s="8" t="s">
        <v>7</v>
      </c>
      <c r="E34" s="49"/>
      <c r="F34" s="19">
        <v>7725</v>
      </c>
    </row>
    <row r="35" spans="1:6" ht="26.25" customHeight="1">
      <c r="A35" s="34"/>
      <c r="B35" s="31"/>
      <c r="C35" s="25" t="s">
        <v>8</v>
      </c>
      <c r="D35" s="7" t="s">
        <v>9</v>
      </c>
      <c r="E35" s="51"/>
      <c r="F35" s="26">
        <v>1888</v>
      </c>
    </row>
    <row r="36" spans="1:6" ht="19.5" customHeight="1">
      <c r="A36" s="15"/>
      <c r="B36" s="3"/>
      <c r="C36" s="18" t="s">
        <v>10</v>
      </c>
      <c r="D36" s="8" t="s">
        <v>11</v>
      </c>
      <c r="E36" s="49"/>
      <c r="F36" s="19">
        <v>13937</v>
      </c>
    </row>
    <row r="37" spans="1:6" ht="24.75" customHeight="1">
      <c r="A37" s="15"/>
      <c r="B37" s="3"/>
      <c r="C37" s="20" t="s">
        <v>20</v>
      </c>
      <c r="D37" s="9" t="s">
        <v>21</v>
      </c>
      <c r="E37" s="50"/>
      <c r="F37" s="21">
        <v>340</v>
      </c>
    </row>
    <row r="38" spans="1:6" ht="25.5" customHeight="1">
      <c r="A38" s="15"/>
      <c r="B38" s="3"/>
      <c r="C38" s="22" t="s">
        <v>2</v>
      </c>
      <c r="D38" s="9" t="s">
        <v>3</v>
      </c>
      <c r="E38" s="50"/>
      <c r="F38" s="21">
        <v>2486</v>
      </c>
    </row>
    <row r="39" spans="1:6" ht="24" customHeight="1">
      <c r="A39" s="15"/>
      <c r="B39" s="3"/>
      <c r="C39" s="22" t="s">
        <v>28</v>
      </c>
      <c r="D39" s="9" t="s">
        <v>31</v>
      </c>
      <c r="E39" s="50"/>
      <c r="F39" s="21">
        <v>177</v>
      </c>
    </row>
    <row r="40" spans="1:6" ht="45">
      <c r="A40" s="15"/>
      <c r="B40" s="3"/>
      <c r="C40" s="22" t="s">
        <v>32</v>
      </c>
      <c r="D40" s="9" t="s">
        <v>93</v>
      </c>
      <c r="E40" s="50"/>
      <c r="F40" s="21">
        <v>100</v>
      </c>
    </row>
    <row r="41" spans="1:6" ht="45">
      <c r="A41" s="15"/>
      <c r="B41" s="3"/>
      <c r="C41" s="22" t="s">
        <v>33</v>
      </c>
      <c r="D41" s="9" t="s">
        <v>94</v>
      </c>
      <c r="E41" s="50"/>
      <c r="F41" s="21">
        <v>450</v>
      </c>
    </row>
    <row r="42" spans="1:6" ht="24.75" customHeight="1">
      <c r="A42" s="15"/>
      <c r="B42" s="3"/>
      <c r="C42" s="20" t="s">
        <v>14</v>
      </c>
      <c r="D42" s="9" t="s">
        <v>15</v>
      </c>
      <c r="E42" s="50"/>
      <c r="F42" s="21">
        <v>260</v>
      </c>
    </row>
    <row r="43" spans="1:6" ht="24" customHeight="1">
      <c r="A43" s="15"/>
      <c r="B43" s="3"/>
      <c r="C43" s="20" t="s">
        <v>16</v>
      </c>
      <c r="D43" s="9" t="s">
        <v>17</v>
      </c>
      <c r="E43" s="50"/>
      <c r="F43" s="21">
        <v>577</v>
      </c>
    </row>
    <row r="44" spans="1:6" ht="31.5" customHeight="1">
      <c r="A44" s="15"/>
      <c r="B44" s="3"/>
      <c r="C44" s="20" t="s">
        <v>25</v>
      </c>
      <c r="D44" s="9" t="s">
        <v>26</v>
      </c>
      <c r="E44" s="50"/>
      <c r="F44" s="21">
        <v>16890</v>
      </c>
    </row>
    <row r="45" spans="1:6" ht="34.5" customHeight="1" hidden="1">
      <c r="A45" s="15"/>
      <c r="B45" s="3"/>
      <c r="C45" s="20" t="s">
        <v>38</v>
      </c>
      <c r="D45" s="9" t="s">
        <v>39</v>
      </c>
      <c r="E45" s="50"/>
      <c r="F45" s="21">
        <v>0</v>
      </c>
    </row>
    <row r="46" spans="1:6" ht="15">
      <c r="A46" s="15"/>
      <c r="B46" s="11"/>
      <c r="C46" s="25"/>
      <c r="D46" s="7"/>
      <c r="E46" s="51"/>
      <c r="F46" s="26"/>
    </row>
    <row r="47" spans="1:6" ht="37.5" customHeight="1">
      <c r="A47" s="15"/>
      <c r="B47" s="1" t="s">
        <v>66</v>
      </c>
      <c r="C47" s="79" t="s">
        <v>67</v>
      </c>
      <c r="D47" s="80"/>
      <c r="E47" s="47">
        <f>E49</f>
        <v>0</v>
      </c>
      <c r="F47" s="2">
        <f>SUM(F50:F65)</f>
        <v>1188375</v>
      </c>
    </row>
    <row r="48" spans="1:6" ht="9.75" customHeight="1">
      <c r="A48" s="15"/>
      <c r="B48" s="3"/>
      <c r="C48" s="4"/>
      <c r="D48" s="5"/>
      <c r="E48" s="48"/>
      <c r="F48" s="6"/>
    </row>
    <row r="49" spans="1:8" ht="22.5" customHeight="1" hidden="1">
      <c r="A49" s="15"/>
      <c r="B49" s="3"/>
      <c r="C49" s="20" t="s">
        <v>27</v>
      </c>
      <c r="D49" s="9" t="s">
        <v>4</v>
      </c>
      <c r="E49" s="50"/>
      <c r="F49" s="21"/>
      <c r="H49" s="41">
        <f>F51+F52+F53+F54</f>
        <v>1069975</v>
      </c>
    </row>
    <row r="50" spans="1:8" ht="27" customHeight="1">
      <c r="A50" s="15"/>
      <c r="B50" s="3"/>
      <c r="C50" s="20" t="s">
        <v>47</v>
      </c>
      <c r="D50" s="9" t="s">
        <v>53</v>
      </c>
      <c r="E50" s="50"/>
      <c r="F50" s="21">
        <v>670</v>
      </c>
      <c r="H50" s="41">
        <f>F50</f>
        <v>670</v>
      </c>
    </row>
    <row r="51" spans="1:8" ht="27" customHeight="1">
      <c r="A51" s="15"/>
      <c r="B51" s="3"/>
      <c r="C51" s="20" t="s">
        <v>44</v>
      </c>
      <c r="D51" s="9" t="s">
        <v>19</v>
      </c>
      <c r="E51" s="50"/>
      <c r="F51" s="21">
        <v>836652</v>
      </c>
      <c r="H51" s="41">
        <f>F47-H49-H50</f>
        <v>117730</v>
      </c>
    </row>
    <row r="52" spans="1:6" ht="24.75" customHeight="1">
      <c r="A52" s="15"/>
      <c r="B52" s="3"/>
      <c r="C52" s="20" t="s">
        <v>22</v>
      </c>
      <c r="D52" s="9" t="s">
        <v>5</v>
      </c>
      <c r="E52" s="50"/>
      <c r="F52" s="21">
        <v>58163</v>
      </c>
    </row>
    <row r="53" spans="1:6" ht="23.25" customHeight="1">
      <c r="A53" s="15"/>
      <c r="B53" s="3"/>
      <c r="C53" s="20" t="s">
        <v>23</v>
      </c>
      <c r="D53" s="9" t="s">
        <v>6</v>
      </c>
      <c r="E53" s="50"/>
      <c r="F53" s="21">
        <v>153310</v>
      </c>
    </row>
    <row r="54" spans="1:6" ht="23.25" customHeight="1">
      <c r="A54" s="15"/>
      <c r="B54" s="3"/>
      <c r="C54" s="20" t="s">
        <v>24</v>
      </c>
      <c r="D54" s="9" t="s">
        <v>7</v>
      </c>
      <c r="E54" s="50"/>
      <c r="F54" s="21">
        <v>21850</v>
      </c>
    </row>
    <row r="55" spans="1:6" ht="26.25" customHeight="1">
      <c r="A55" s="15"/>
      <c r="B55" s="3"/>
      <c r="C55" s="18" t="s">
        <v>8</v>
      </c>
      <c r="D55" s="8" t="s">
        <v>9</v>
      </c>
      <c r="E55" s="49"/>
      <c r="F55" s="19">
        <v>13246</v>
      </c>
    </row>
    <row r="56" spans="1:6" ht="24" customHeight="1">
      <c r="A56" s="15"/>
      <c r="B56" s="3"/>
      <c r="C56" s="20" t="s">
        <v>10</v>
      </c>
      <c r="D56" s="9" t="s">
        <v>11</v>
      </c>
      <c r="E56" s="50"/>
      <c r="F56" s="21">
        <v>41190</v>
      </c>
    </row>
    <row r="57" spans="1:6" ht="21.75" customHeight="1">
      <c r="A57" s="15"/>
      <c r="B57" s="3"/>
      <c r="C57" s="20" t="s">
        <v>20</v>
      </c>
      <c r="D57" s="9" t="s">
        <v>21</v>
      </c>
      <c r="E57" s="50"/>
      <c r="F57" s="21">
        <v>500</v>
      </c>
    </row>
    <row r="58" spans="1:6" ht="21" customHeight="1">
      <c r="A58" s="15"/>
      <c r="B58" s="3"/>
      <c r="C58" s="20" t="s">
        <v>2</v>
      </c>
      <c r="D58" s="9" t="s">
        <v>3</v>
      </c>
      <c r="E58" s="50"/>
      <c r="F58" s="21">
        <v>9038</v>
      </c>
    </row>
    <row r="59" spans="1:6" ht="20.25" customHeight="1">
      <c r="A59" s="15"/>
      <c r="B59" s="3"/>
      <c r="C59" s="20" t="s">
        <v>28</v>
      </c>
      <c r="D59" s="9" t="s">
        <v>31</v>
      </c>
      <c r="E59" s="50"/>
      <c r="F59" s="21">
        <v>626</v>
      </c>
    </row>
    <row r="60" spans="1:6" ht="45">
      <c r="A60" s="15"/>
      <c r="B60" s="3"/>
      <c r="C60" s="22" t="s">
        <v>32</v>
      </c>
      <c r="D60" s="9" t="s">
        <v>93</v>
      </c>
      <c r="E60" s="50"/>
      <c r="F60" s="21">
        <v>355</v>
      </c>
    </row>
    <row r="61" spans="1:6" ht="45">
      <c r="A61" s="15"/>
      <c r="B61" s="3"/>
      <c r="C61" s="22" t="s">
        <v>33</v>
      </c>
      <c r="D61" s="9" t="s">
        <v>94</v>
      </c>
      <c r="E61" s="50"/>
      <c r="F61" s="21">
        <v>1064</v>
      </c>
    </row>
    <row r="62" spans="1:6" ht="22.5" customHeight="1">
      <c r="A62" s="15"/>
      <c r="B62" s="3"/>
      <c r="C62" s="20" t="s">
        <v>14</v>
      </c>
      <c r="D62" s="9" t="s">
        <v>15</v>
      </c>
      <c r="E62" s="50"/>
      <c r="F62" s="21">
        <v>913</v>
      </c>
    </row>
    <row r="63" spans="1:6" ht="21.75" customHeight="1">
      <c r="A63" s="15"/>
      <c r="B63" s="3"/>
      <c r="C63" s="20" t="s">
        <v>16</v>
      </c>
      <c r="D63" s="9" t="s">
        <v>17</v>
      </c>
      <c r="E63" s="50"/>
      <c r="F63" s="21">
        <v>2035</v>
      </c>
    </row>
    <row r="64" spans="1:6" ht="31.5" customHeight="1">
      <c r="A64" s="15"/>
      <c r="B64" s="3"/>
      <c r="C64" s="20" t="s">
        <v>25</v>
      </c>
      <c r="D64" s="9" t="s">
        <v>26</v>
      </c>
      <c r="E64" s="50"/>
      <c r="F64" s="21">
        <v>48463</v>
      </c>
    </row>
    <row r="65" spans="1:6" ht="31.5" customHeight="1">
      <c r="A65" s="15"/>
      <c r="B65" s="44"/>
      <c r="C65" s="20" t="s">
        <v>38</v>
      </c>
      <c r="D65" s="9" t="s">
        <v>39</v>
      </c>
      <c r="E65" s="53"/>
      <c r="F65" s="29">
        <v>300</v>
      </c>
    </row>
    <row r="66" spans="1:6" ht="12.75" customHeight="1">
      <c r="A66" s="15"/>
      <c r="B66" s="11"/>
      <c r="C66" s="25"/>
      <c r="D66" s="7"/>
      <c r="E66" s="51"/>
      <c r="F66" s="26"/>
    </row>
    <row r="67" spans="1:6" ht="33.75" customHeight="1">
      <c r="A67" s="15"/>
      <c r="B67" s="1" t="s">
        <v>56</v>
      </c>
      <c r="C67" s="79" t="s">
        <v>43</v>
      </c>
      <c r="D67" s="80"/>
      <c r="E67" s="47">
        <v>0</v>
      </c>
      <c r="F67" s="2">
        <f>SUM(F69:F69)</f>
        <v>40837</v>
      </c>
    </row>
    <row r="68" spans="1:6" ht="9.75" customHeight="1">
      <c r="A68" s="15"/>
      <c r="B68" s="3"/>
      <c r="C68" s="4"/>
      <c r="D68" s="5"/>
      <c r="E68" s="48"/>
      <c r="F68" s="6"/>
    </row>
    <row r="69" spans="1:6" ht="27" customHeight="1">
      <c r="A69" s="15"/>
      <c r="B69" s="3"/>
      <c r="C69" s="22" t="s">
        <v>25</v>
      </c>
      <c r="D69" s="9" t="s">
        <v>26</v>
      </c>
      <c r="E69" s="50"/>
      <c r="F69" s="21">
        <v>40837</v>
      </c>
    </row>
    <row r="70" spans="1:6" ht="12" customHeight="1" hidden="1">
      <c r="A70" s="15"/>
      <c r="B70" s="31"/>
      <c r="C70" s="28"/>
      <c r="D70" s="5"/>
      <c r="E70" s="53"/>
      <c r="F70" s="29"/>
    </row>
    <row r="71" spans="1:6" ht="33" customHeight="1" hidden="1">
      <c r="A71" s="15"/>
      <c r="B71" s="1" t="s">
        <v>56</v>
      </c>
      <c r="C71" s="79" t="s">
        <v>101</v>
      </c>
      <c r="D71" s="80"/>
      <c r="E71" s="47">
        <v>0</v>
      </c>
      <c r="F71" s="2">
        <f>SUM(F73:F86)</f>
        <v>0</v>
      </c>
    </row>
    <row r="72" spans="1:6" ht="9.75" customHeight="1" hidden="1">
      <c r="A72" s="15"/>
      <c r="B72" s="3"/>
      <c r="C72" s="4"/>
      <c r="D72" s="5"/>
      <c r="E72" s="48"/>
      <c r="F72" s="6"/>
    </row>
    <row r="73" spans="1:8" ht="21" customHeight="1" hidden="1">
      <c r="A73" s="15"/>
      <c r="B73" s="3"/>
      <c r="C73" s="20" t="s">
        <v>95</v>
      </c>
      <c r="D73" s="9" t="s">
        <v>6</v>
      </c>
      <c r="E73" s="50"/>
      <c r="F73" s="21"/>
      <c r="H73" s="41">
        <f>F73+F74+F75+F76+F77+F78</f>
        <v>0</v>
      </c>
    </row>
    <row r="74" spans="1:8" ht="21" customHeight="1" hidden="1">
      <c r="A74" s="15"/>
      <c r="B74" s="3"/>
      <c r="C74" s="18" t="s">
        <v>102</v>
      </c>
      <c r="D74" s="8" t="s">
        <v>6</v>
      </c>
      <c r="E74" s="49"/>
      <c r="F74" s="19"/>
      <c r="H74" s="41">
        <f>F71-H73</f>
        <v>0</v>
      </c>
    </row>
    <row r="75" spans="1:6" ht="23.25" customHeight="1" hidden="1">
      <c r="A75" s="15"/>
      <c r="B75" s="3"/>
      <c r="C75" s="18" t="s">
        <v>96</v>
      </c>
      <c r="D75" s="8" t="s">
        <v>7</v>
      </c>
      <c r="E75" s="49"/>
      <c r="F75" s="19"/>
    </row>
    <row r="76" spans="1:6" ht="18.75" customHeight="1" hidden="1">
      <c r="A76" s="15"/>
      <c r="B76" s="3"/>
      <c r="C76" s="18" t="s">
        <v>103</v>
      </c>
      <c r="D76" s="8" t="s">
        <v>7</v>
      </c>
      <c r="E76" s="49"/>
      <c r="F76" s="19"/>
    </row>
    <row r="77" spans="1:6" ht="19.5" customHeight="1" hidden="1">
      <c r="A77" s="15"/>
      <c r="B77" s="3"/>
      <c r="C77" s="20" t="s">
        <v>97</v>
      </c>
      <c r="D77" s="9" t="s">
        <v>30</v>
      </c>
      <c r="E77" s="50"/>
      <c r="F77" s="21"/>
    </row>
    <row r="78" spans="1:6" ht="21" customHeight="1" hidden="1">
      <c r="A78" s="15"/>
      <c r="B78" s="3"/>
      <c r="C78" s="20" t="s">
        <v>112</v>
      </c>
      <c r="D78" s="9" t="s">
        <v>30</v>
      </c>
      <c r="E78" s="50"/>
      <c r="F78" s="21"/>
    </row>
    <row r="79" spans="1:6" ht="21" customHeight="1" hidden="1">
      <c r="A79" s="15"/>
      <c r="B79" s="3"/>
      <c r="C79" s="18" t="s">
        <v>98</v>
      </c>
      <c r="D79" s="8" t="s">
        <v>9</v>
      </c>
      <c r="E79" s="49"/>
      <c r="F79" s="19"/>
    </row>
    <row r="80" spans="1:6" ht="21" customHeight="1" hidden="1">
      <c r="A80" s="15"/>
      <c r="B80" s="3"/>
      <c r="C80" s="18" t="s">
        <v>104</v>
      </c>
      <c r="D80" s="8" t="s">
        <v>9</v>
      </c>
      <c r="E80" s="49"/>
      <c r="F80" s="19"/>
    </row>
    <row r="81" spans="1:6" ht="21" customHeight="1" hidden="1">
      <c r="A81" s="15"/>
      <c r="B81" s="3"/>
      <c r="C81" s="22" t="s">
        <v>99</v>
      </c>
      <c r="D81" s="9" t="s">
        <v>3</v>
      </c>
      <c r="E81" s="50"/>
      <c r="F81" s="21"/>
    </row>
    <row r="82" spans="1:6" ht="23.25" customHeight="1" hidden="1">
      <c r="A82" s="15"/>
      <c r="B82" s="3"/>
      <c r="C82" s="22" t="s">
        <v>106</v>
      </c>
      <c r="D82" s="9" t="s">
        <v>3</v>
      </c>
      <c r="E82" s="50"/>
      <c r="F82" s="21"/>
    </row>
    <row r="83" spans="1:6" ht="45" hidden="1">
      <c r="A83" s="15"/>
      <c r="B83" s="3"/>
      <c r="C83" s="22" t="s">
        <v>107</v>
      </c>
      <c r="D83" s="9" t="s">
        <v>93</v>
      </c>
      <c r="E83" s="50"/>
      <c r="F83" s="21"/>
    </row>
    <row r="84" spans="1:6" ht="45" hidden="1">
      <c r="A84" s="15"/>
      <c r="B84" s="3"/>
      <c r="C84" s="22" t="s">
        <v>108</v>
      </c>
      <c r="D84" s="9" t="s">
        <v>93</v>
      </c>
      <c r="E84" s="50"/>
      <c r="F84" s="21"/>
    </row>
    <row r="85" spans="1:6" ht="21.75" customHeight="1" hidden="1">
      <c r="A85" s="15"/>
      <c r="B85" s="3"/>
      <c r="C85" s="20" t="s">
        <v>109</v>
      </c>
      <c r="D85" s="9" t="s">
        <v>15</v>
      </c>
      <c r="E85" s="50"/>
      <c r="F85" s="21"/>
    </row>
    <row r="86" spans="1:6" ht="24.75" customHeight="1" hidden="1">
      <c r="A86" s="15"/>
      <c r="B86" s="3"/>
      <c r="C86" s="20" t="s">
        <v>110</v>
      </c>
      <c r="D86" s="9" t="s">
        <v>15</v>
      </c>
      <c r="E86" s="50"/>
      <c r="F86" s="21"/>
    </row>
    <row r="87" spans="1:6" ht="12" customHeight="1">
      <c r="A87" s="15"/>
      <c r="B87" s="11"/>
      <c r="C87" s="25"/>
      <c r="D87" s="7"/>
      <c r="E87" s="51"/>
      <c r="F87" s="26"/>
    </row>
    <row r="88" spans="1:6" ht="12.75">
      <c r="A88" s="72"/>
      <c r="B88" s="74" t="s">
        <v>46</v>
      </c>
      <c r="C88" s="74"/>
      <c r="D88" s="75"/>
      <c r="E88" s="77">
        <f>E67+E47+E27+E5</f>
        <v>0</v>
      </c>
      <c r="F88" s="68">
        <f>F67+F47+F27+F5+F71</f>
        <v>3972533</v>
      </c>
    </row>
    <row r="89" spans="1:6" ht="12.75">
      <c r="A89" s="73"/>
      <c r="B89" s="76"/>
      <c r="C89" s="76"/>
      <c r="D89" s="69"/>
      <c r="E89" s="78"/>
      <c r="F89" s="69"/>
    </row>
    <row r="90" spans="1:6" ht="36" customHeight="1">
      <c r="A90" s="16">
        <v>854</v>
      </c>
      <c r="B90" s="81" t="s">
        <v>57</v>
      </c>
      <c r="C90" s="82"/>
      <c r="D90" s="83"/>
      <c r="E90" s="46">
        <f>E103+E91</f>
        <v>0</v>
      </c>
      <c r="F90" s="17">
        <f>F103+F91</f>
        <v>219501</v>
      </c>
    </row>
    <row r="91" spans="1:6" ht="37.5" customHeight="1">
      <c r="A91" s="15"/>
      <c r="B91" s="1" t="s">
        <v>68</v>
      </c>
      <c r="C91" s="79" t="s">
        <v>117</v>
      </c>
      <c r="D91" s="80"/>
      <c r="E91" s="47">
        <v>0</v>
      </c>
      <c r="F91" s="2">
        <f>SUM(F93:F101)</f>
        <v>217701</v>
      </c>
    </row>
    <row r="92" spans="1:6" ht="9.75" customHeight="1">
      <c r="A92" s="15"/>
      <c r="B92" s="3"/>
      <c r="C92" s="4"/>
      <c r="D92" s="5"/>
      <c r="E92" s="48"/>
      <c r="F92" s="6"/>
    </row>
    <row r="93" spans="1:8" ht="22.5" customHeight="1">
      <c r="A93" s="15"/>
      <c r="B93" s="3"/>
      <c r="C93" s="20" t="s">
        <v>44</v>
      </c>
      <c r="D93" s="9" t="s">
        <v>19</v>
      </c>
      <c r="E93" s="50"/>
      <c r="F93" s="21">
        <v>130160</v>
      </c>
      <c r="H93" s="41">
        <f>F93+F94+F95+F96</f>
        <v>166706</v>
      </c>
    </row>
    <row r="94" spans="1:8" ht="22.5" customHeight="1">
      <c r="A94" s="15"/>
      <c r="B94" s="3"/>
      <c r="C94" s="20" t="s">
        <v>22</v>
      </c>
      <c r="D94" s="9" t="s">
        <v>5</v>
      </c>
      <c r="E94" s="50"/>
      <c r="F94" s="21">
        <v>9180</v>
      </c>
      <c r="H94" s="41">
        <f>F91-H93</f>
        <v>50995</v>
      </c>
    </row>
    <row r="95" spans="1:6" ht="23.25" customHeight="1">
      <c r="A95" s="15"/>
      <c r="B95" s="3"/>
      <c r="C95" s="20" t="s">
        <v>23</v>
      </c>
      <c r="D95" s="9" t="s">
        <v>6</v>
      </c>
      <c r="E95" s="50"/>
      <c r="F95" s="21">
        <v>23952</v>
      </c>
    </row>
    <row r="96" spans="1:6" ht="23.25" customHeight="1">
      <c r="A96" s="15"/>
      <c r="B96" s="3"/>
      <c r="C96" s="18" t="s">
        <v>24</v>
      </c>
      <c r="D96" s="8" t="s">
        <v>7</v>
      </c>
      <c r="E96" s="49"/>
      <c r="F96" s="19">
        <v>3414</v>
      </c>
    </row>
    <row r="97" spans="1:6" ht="26.25" customHeight="1">
      <c r="A97" s="15"/>
      <c r="B97" s="3"/>
      <c r="C97" s="18" t="s">
        <v>8</v>
      </c>
      <c r="D97" s="8" t="s">
        <v>9</v>
      </c>
      <c r="E97" s="49"/>
      <c r="F97" s="19">
        <v>2500</v>
      </c>
    </row>
    <row r="98" spans="1:6" ht="22.5" customHeight="1">
      <c r="A98" s="15"/>
      <c r="B98" s="3"/>
      <c r="C98" s="20" t="s">
        <v>10</v>
      </c>
      <c r="D98" s="9" t="s">
        <v>11</v>
      </c>
      <c r="E98" s="50"/>
      <c r="F98" s="21">
        <v>37322</v>
      </c>
    </row>
    <row r="99" spans="1:6" ht="21.75" customHeight="1" hidden="1">
      <c r="A99" s="15"/>
      <c r="B99" s="3"/>
      <c r="C99" s="20" t="s">
        <v>45</v>
      </c>
      <c r="D99" s="9" t="s">
        <v>13</v>
      </c>
      <c r="E99" s="50"/>
      <c r="F99" s="21"/>
    </row>
    <row r="100" spans="1:6" ht="25.5" customHeight="1">
      <c r="A100" s="15"/>
      <c r="B100" s="3"/>
      <c r="C100" s="22" t="s">
        <v>2</v>
      </c>
      <c r="D100" s="9" t="s">
        <v>3</v>
      </c>
      <c r="E100" s="50"/>
      <c r="F100" s="21">
        <v>3700</v>
      </c>
    </row>
    <row r="101" spans="1:6" ht="31.5" customHeight="1">
      <c r="A101" s="15"/>
      <c r="B101" s="3"/>
      <c r="C101" s="20" t="s">
        <v>25</v>
      </c>
      <c r="D101" s="9" t="s">
        <v>26</v>
      </c>
      <c r="E101" s="50"/>
      <c r="F101" s="21">
        <v>7473</v>
      </c>
    </row>
    <row r="102" spans="1:6" ht="15">
      <c r="A102" s="15"/>
      <c r="B102" s="11"/>
      <c r="C102" s="25"/>
      <c r="D102" s="7"/>
      <c r="E102" s="51"/>
      <c r="F102" s="26"/>
    </row>
    <row r="103" spans="1:6" ht="37.5" customHeight="1">
      <c r="A103" s="15"/>
      <c r="B103" s="1" t="s">
        <v>58</v>
      </c>
      <c r="C103" s="79" t="s">
        <v>59</v>
      </c>
      <c r="D103" s="80"/>
      <c r="E103" s="47">
        <f>E105</f>
        <v>0</v>
      </c>
      <c r="F103" s="2">
        <f>F105</f>
        <v>1800</v>
      </c>
    </row>
    <row r="104" spans="1:6" ht="9.75" customHeight="1">
      <c r="A104" s="15"/>
      <c r="B104" s="3"/>
      <c r="C104" s="4"/>
      <c r="D104" s="5"/>
      <c r="E104" s="48"/>
      <c r="F104" s="6"/>
    </row>
    <row r="105" spans="1:6" ht="22.5" customHeight="1">
      <c r="A105" s="15"/>
      <c r="B105" s="3"/>
      <c r="C105" s="18" t="s">
        <v>62</v>
      </c>
      <c r="D105" s="8" t="s">
        <v>60</v>
      </c>
      <c r="E105" s="49"/>
      <c r="F105" s="19">
        <v>1800</v>
      </c>
    </row>
    <row r="106" spans="1:6" ht="14.25" customHeight="1">
      <c r="A106" s="27"/>
      <c r="B106" s="31"/>
      <c r="C106" s="28"/>
      <c r="D106" s="5"/>
      <c r="E106" s="53"/>
      <c r="F106" s="30"/>
    </row>
    <row r="107" spans="1:6" ht="12.75">
      <c r="A107" s="72"/>
      <c r="B107" s="74" t="s">
        <v>46</v>
      </c>
      <c r="C107" s="74"/>
      <c r="D107" s="75"/>
      <c r="E107" s="77">
        <f>E5</f>
        <v>0</v>
      </c>
      <c r="F107" s="68">
        <f>F103+F91</f>
        <v>219501</v>
      </c>
    </row>
    <row r="108" spans="1:6" ht="12.75">
      <c r="A108" s="73"/>
      <c r="B108" s="76"/>
      <c r="C108" s="76"/>
      <c r="D108" s="69"/>
      <c r="E108" s="78"/>
      <c r="F108" s="69"/>
    </row>
  </sheetData>
  <sheetProtection/>
  <mergeCells count="18">
    <mergeCell ref="A2:F2"/>
    <mergeCell ref="C103:D103"/>
    <mergeCell ref="C5:D5"/>
    <mergeCell ref="B4:D4"/>
    <mergeCell ref="C67:D67"/>
    <mergeCell ref="A88:A89"/>
    <mergeCell ref="C27:D27"/>
    <mergeCell ref="C47:D47"/>
    <mergeCell ref="A107:A108"/>
    <mergeCell ref="C71:D71"/>
    <mergeCell ref="B107:D108"/>
    <mergeCell ref="E107:E108"/>
    <mergeCell ref="E88:E89"/>
    <mergeCell ref="F107:F108"/>
    <mergeCell ref="B90:D90"/>
    <mergeCell ref="C91:D91"/>
    <mergeCell ref="B88:D89"/>
    <mergeCell ref="F88:F89"/>
  </mergeCells>
  <printOptions/>
  <pageMargins left="0.7480314960629921" right="0.7480314960629921" top="0.5118110236220472" bottom="0.4724409448818898" header="0.5118110236220472" footer="0.5118110236220472"/>
  <pageSetup horizontalDpi="600" verticalDpi="600" orientation="portrait" paperSize="9" scale="95" r:id="rId1"/>
  <rowBreaks count="2" manualBreakCount="2">
    <brk id="35" max="5" man="1"/>
    <brk id="6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SheetLayoutView="100" zoomScalePageLayoutView="0" workbookViewId="0" topLeftCell="A19">
      <selection activeCell="I3" sqref="I3"/>
    </sheetView>
  </sheetViews>
  <sheetFormatPr defaultColWidth="9.140625" defaultRowHeight="12.75"/>
  <cols>
    <col min="1" max="1" width="6.57421875" style="0" customWidth="1"/>
    <col min="2" max="2" width="8.00390625" style="0" customWidth="1"/>
    <col min="3" max="3" width="7.00390625" style="0" customWidth="1"/>
    <col min="4" max="4" width="40.8515625" style="0" customWidth="1"/>
    <col min="5" max="5" width="11.7109375" style="54" customWidth="1"/>
    <col min="6" max="6" width="11.00390625" style="0" customWidth="1"/>
  </cols>
  <sheetData>
    <row r="1" spans="1:6" ht="39.75" customHeight="1">
      <c r="A1" s="84" t="s">
        <v>160</v>
      </c>
      <c r="B1" s="85"/>
      <c r="C1" s="85"/>
      <c r="D1" s="85"/>
      <c r="E1" s="85"/>
      <c r="F1" s="85"/>
    </row>
    <row r="2" spans="1:6" ht="36" customHeight="1">
      <c r="A2" s="13" t="s">
        <v>49</v>
      </c>
      <c r="B2" s="12" t="s">
        <v>40</v>
      </c>
      <c r="C2" s="12" t="s">
        <v>0</v>
      </c>
      <c r="D2" s="12" t="s">
        <v>1</v>
      </c>
      <c r="E2" s="45" t="s">
        <v>41</v>
      </c>
      <c r="F2" s="13" t="s">
        <v>42</v>
      </c>
    </row>
    <row r="3" spans="1:6" ht="36" customHeight="1">
      <c r="A3" s="16">
        <v>801</v>
      </c>
      <c r="B3" s="81" t="s">
        <v>50</v>
      </c>
      <c r="C3" s="82"/>
      <c r="D3" s="83"/>
      <c r="E3" s="46">
        <f>E4</f>
        <v>0</v>
      </c>
      <c r="F3" s="17">
        <f>F4+F25+F29+F48</f>
        <v>2741712</v>
      </c>
    </row>
    <row r="4" spans="1:6" ht="37.5" customHeight="1">
      <c r="A4" s="15"/>
      <c r="B4" s="1" t="s">
        <v>66</v>
      </c>
      <c r="C4" s="79" t="s">
        <v>67</v>
      </c>
      <c r="D4" s="80"/>
      <c r="E4" s="47">
        <f>E6</f>
        <v>0</v>
      </c>
      <c r="F4" s="2">
        <f>SUM(F7:F23)</f>
        <v>2722738</v>
      </c>
    </row>
    <row r="5" spans="1:6" ht="9.75" customHeight="1">
      <c r="A5" s="15"/>
      <c r="B5" s="3"/>
      <c r="C5" s="4"/>
      <c r="D5" s="5"/>
      <c r="E5" s="48"/>
      <c r="F5" s="6"/>
    </row>
    <row r="6" spans="1:6" ht="22.5" customHeight="1" hidden="1">
      <c r="A6" s="15"/>
      <c r="B6" s="3"/>
      <c r="C6" s="18" t="s">
        <v>27</v>
      </c>
      <c r="D6" s="8" t="s">
        <v>4</v>
      </c>
      <c r="E6" s="49"/>
      <c r="F6" s="19"/>
    </row>
    <row r="7" spans="1:8" ht="25.5" customHeight="1">
      <c r="A7" s="15"/>
      <c r="B7" s="3"/>
      <c r="C7" s="20" t="s">
        <v>47</v>
      </c>
      <c r="D7" s="9" t="s">
        <v>53</v>
      </c>
      <c r="E7" s="50"/>
      <c r="F7" s="21">
        <v>2500</v>
      </c>
      <c r="H7" s="41">
        <f>F8+F9+F10+F11+F12</f>
        <v>2476979</v>
      </c>
    </row>
    <row r="8" spans="1:8" ht="30" customHeight="1">
      <c r="A8" s="15"/>
      <c r="B8" s="3"/>
      <c r="C8" s="20" t="s">
        <v>44</v>
      </c>
      <c r="D8" s="9" t="s">
        <v>19</v>
      </c>
      <c r="E8" s="50"/>
      <c r="F8" s="21">
        <v>1918458</v>
      </c>
      <c r="H8" s="41">
        <f>F7</f>
        <v>2500</v>
      </c>
    </row>
    <row r="9" spans="1:8" ht="24.75" customHeight="1">
      <c r="A9" s="15"/>
      <c r="B9" s="3"/>
      <c r="C9" s="20" t="s">
        <v>22</v>
      </c>
      <c r="D9" s="9" t="s">
        <v>5</v>
      </c>
      <c r="E9" s="50"/>
      <c r="F9" s="21">
        <v>155641</v>
      </c>
      <c r="H9" s="41">
        <f>F4-H8-H7</f>
        <v>243259</v>
      </c>
    </row>
    <row r="10" spans="1:6" ht="23.25" customHeight="1">
      <c r="A10" s="15"/>
      <c r="B10" s="3"/>
      <c r="C10" s="18" t="s">
        <v>23</v>
      </c>
      <c r="D10" s="8" t="s">
        <v>6</v>
      </c>
      <c r="E10" s="49"/>
      <c r="F10" s="19">
        <v>351310</v>
      </c>
    </row>
    <row r="11" spans="1:6" ht="23.25" customHeight="1">
      <c r="A11" s="15"/>
      <c r="B11" s="3"/>
      <c r="C11" s="18" t="s">
        <v>24</v>
      </c>
      <c r="D11" s="8" t="s">
        <v>7</v>
      </c>
      <c r="E11" s="49"/>
      <c r="F11" s="19">
        <v>50070</v>
      </c>
    </row>
    <row r="12" spans="1:6" ht="23.25" customHeight="1">
      <c r="A12" s="15"/>
      <c r="B12" s="3"/>
      <c r="C12" s="18" t="s">
        <v>29</v>
      </c>
      <c r="D12" s="8" t="s">
        <v>30</v>
      </c>
      <c r="E12" s="49"/>
      <c r="F12" s="19">
        <v>1500</v>
      </c>
    </row>
    <row r="13" spans="1:6" ht="26.25" customHeight="1">
      <c r="A13" s="15"/>
      <c r="B13" s="3"/>
      <c r="C13" s="18" t="s">
        <v>8</v>
      </c>
      <c r="D13" s="8" t="s">
        <v>9</v>
      </c>
      <c r="E13" s="49"/>
      <c r="F13" s="19">
        <v>9300</v>
      </c>
    </row>
    <row r="14" spans="1:6" ht="21.75" customHeight="1">
      <c r="A14" s="15"/>
      <c r="B14" s="3"/>
      <c r="C14" s="20" t="s">
        <v>10</v>
      </c>
      <c r="D14" s="9" t="s">
        <v>11</v>
      </c>
      <c r="E14" s="50"/>
      <c r="F14" s="21">
        <v>84074</v>
      </c>
    </row>
    <row r="15" spans="1:6" ht="24.75" customHeight="1">
      <c r="A15" s="15"/>
      <c r="B15" s="3"/>
      <c r="C15" s="20" t="s">
        <v>20</v>
      </c>
      <c r="D15" s="9" t="s">
        <v>21</v>
      </c>
      <c r="E15" s="50"/>
      <c r="F15" s="21">
        <v>1800</v>
      </c>
    </row>
    <row r="16" spans="1:6" ht="25.5" customHeight="1">
      <c r="A16" s="15"/>
      <c r="B16" s="3"/>
      <c r="C16" s="22" t="s">
        <v>2</v>
      </c>
      <c r="D16" s="9" t="s">
        <v>3</v>
      </c>
      <c r="E16" s="50"/>
      <c r="F16" s="21">
        <v>18270</v>
      </c>
    </row>
    <row r="17" spans="1:6" ht="24" customHeight="1">
      <c r="A17" s="15"/>
      <c r="B17" s="3"/>
      <c r="C17" s="22" t="s">
        <v>28</v>
      </c>
      <c r="D17" s="9" t="s">
        <v>31</v>
      </c>
      <c r="E17" s="50"/>
      <c r="F17" s="21">
        <v>3600</v>
      </c>
    </row>
    <row r="18" spans="1:6" ht="45">
      <c r="A18" s="15"/>
      <c r="B18" s="3"/>
      <c r="C18" s="22" t="s">
        <v>32</v>
      </c>
      <c r="D18" s="9" t="s">
        <v>93</v>
      </c>
      <c r="E18" s="50"/>
      <c r="F18" s="21">
        <v>1600</v>
      </c>
    </row>
    <row r="19" spans="1:6" ht="45">
      <c r="A19" s="15"/>
      <c r="B19" s="3"/>
      <c r="C19" s="22" t="s">
        <v>33</v>
      </c>
      <c r="D19" s="9" t="s">
        <v>94</v>
      </c>
      <c r="E19" s="50"/>
      <c r="F19" s="21">
        <v>3000</v>
      </c>
    </row>
    <row r="20" spans="1:6" ht="21.75" customHeight="1">
      <c r="A20" s="15"/>
      <c r="B20" s="3"/>
      <c r="C20" s="20" t="s">
        <v>14</v>
      </c>
      <c r="D20" s="9" t="s">
        <v>15</v>
      </c>
      <c r="E20" s="50"/>
      <c r="F20" s="21">
        <v>2500</v>
      </c>
    </row>
    <row r="21" spans="1:6" ht="21" customHeight="1">
      <c r="A21" s="15"/>
      <c r="B21" s="3"/>
      <c r="C21" s="20" t="s">
        <v>16</v>
      </c>
      <c r="D21" s="9" t="s">
        <v>17</v>
      </c>
      <c r="E21" s="50"/>
      <c r="F21" s="21">
        <v>2200</v>
      </c>
    </row>
    <row r="22" spans="1:6" ht="31.5" customHeight="1">
      <c r="A22" s="15"/>
      <c r="B22" s="3"/>
      <c r="C22" s="20" t="s">
        <v>25</v>
      </c>
      <c r="D22" s="9" t="s">
        <v>26</v>
      </c>
      <c r="E22" s="50"/>
      <c r="F22" s="21">
        <v>114915</v>
      </c>
    </row>
    <row r="23" spans="1:6" ht="34.5" customHeight="1">
      <c r="A23" s="15"/>
      <c r="B23" s="3"/>
      <c r="C23" s="20" t="s">
        <v>38</v>
      </c>
      <c r="D23" s="9" t="s">
        <v>39</v>
      </c>
      <c r="E23" s="50"/>
      <c r="F23" s="21">
        <v>2000</v>
      </c>
    </row>
    <row r="24" spans="1:6" ht="10.5" customHeight="1">
      <c r="A24" s="15"/>
      <c r="B24" s="11"/>
      <c r="C24" s="25"/>
      <c r="D24" s="7"/>
      <c r="E24" s="51"/>
      <c r="F24" s="26"/>
    </row>
    <row r="25" spans="1:6" ht="28.5" customHeight="1">
      <c r="A25" s="15"/>
      <c r="B25" s="32" t="s">
        <v>56</v>
      </c>
      <c r="C25" s="70" t="s">
        <v>43</v>
      </c>
      <c r="D25" s="71"/>
      <c r="E25" s="52">
        <v>0</v>
      </c>
      <c r="F25" s="33">
        <f>SUM(F27:F27)</f>
        <v>18974</v>
      </c>
    </row>
    <row r="26" spans="1:6" ht="9.75" customHeight="1">
      <c r="A26" s="15"/>
      <c r="B26" s="3"/>
      <c r="C26" s="4"/>
      <c r="D26" s="5"/>
      <c r="E26" s="48"/>
      <c r="F26" s="6"/>
    </row>
    <row r="27" spans="1:6" ht="30" customHeight="1">
      <c r="A27" s="15"/>
      <c r="B27" s="3"/>
      <c r="C27" s="22" t="s">
        <v>25</v>
      </c>
      <c r="D27" s="9" t="s">
        <v>26</v>
      </c>
      <c r="E27" s="50"/>
      <c r="F27" s="21">
        <v>18974</v>
      </c>
    </row>
    <row r="28" spans="1:6" ht="15.75" customHeight="1" hidden="1">
      <c r="A28" s="34"/>
      <c r="B28" s="31"/>
      <c r="C28" s="42"/>
      <c r="D28" s="7"/>
      <c r="E28" s="51"/>
      <c r="F28" s="26"/>
    </row>
    <row r="29" spans="1:6" ht="37.5" customHeight="1" hidden="1">
      <c r="A29" s="15"/>
      <c r="B29" s="32" t="s">
        <v>56</v>
      </c>
      <c r="C29" s="70" t="s">
        <v>111</v>
      </c>
      <c r="D29" s="71"/>
      <c r="E29" s="52">
        <v>0</v>
      </c>
      <c r="F29" s="33">
        <f>SUM(F31:F46)</f>
        <v>0</v>
      </c>
    </row>
    <row r="30" spans="1:6" ht="9.75" customHeight="1" hidden="1">
      <c r="A30" s="15"/>
      <c r="B30" s="3"/>
      <c r="C30" s="4"/>
      <c r="D30" s="5"/>
      <c r="E30" s="48"/>
      <c r="F30" s="6"/>
    </row>
    <row r="31" spans="1:8" ht="23.25" customHeight="1" hidden="1">
      <c r="A31" s="15"/>
      <c r="B31" s="3"/>
      <c r="C31" s="18" t="s">
        <v>95</v>
      </c>
      <c r="D31" s="8" t="s">
        <v>6</v>
      </c>
      <c r="E31" s="49"/>
      <c r="F31" s="19"/>
      <c r="H31" s="41">
        <f>F31+F32+F33+F34+F35+F36</f>
        <v>0</v>
      </c>
    </row>
    <row r="32" spans="1:8" ht="23.25" customHeight="1" hidden="1">
      <c r="A32" s="15"/>
      <c r="B32" s="3"/>
      <c r="C32" s="18" t="s">
        <v>102</v>
      </c>
      <c r="D32" s="8" t="s">
        <v>6</v>
      </c>
      <c r="E32" s="49"/>
      <c r="F32" s="19"/>
      <c r="H32" s="41">
        <f>F29-H31</f>
        <v>0</v>
      </c>
    </row>
    <row r="33" spans="1:6" ht="23.25" customHeight="1" hidden="1">
      <c r="A33" s="15"/>
      <c r="B33" s="3"/>
      <c r="C33" s="18" t="s">
        <v>96</v>
      </c>
      <c r="D33" s="8" t="s">
        <v>7</v>
      </c>
      <c r="E33" s="49"/>
      <c r="F33" s="19"/>
    </row>
    <row r="34" spans="1:6" ht="23.25" customHeight="1" hidden="1">
      <c r="A34" s="15"/>
      <c r="B34" s="3"/>
      <c r="C34" s="18" t="s">
        <v>103</v>
      </c>
      <c r="D34" s="8" t="s">
        <v>7</v>
      </c>
      <c r="E34" s="49"/>
      <c r="F34" s="19"/>
    </row>
    <row r="35" spans="1:6" ht="27" customHeight="1" hidden="1">
      <c r="A35" s="15"/>
      <c r="B35" s="3"/>
      <c r="C35" s="18" t="s">
        <v>97</v>
      </c>
      <c r="D35" s="8" t="s">
        <v>30</v>
      </c>
      <c r="E35" s="49"/>
      <c r="F35" s="19"/>
    </row>
    <row r="36" spans="1:6" ht="27" customHeight="1" hidden="1">
      <c r="A36" s="15"/>
      <c r="B36" s="3"/>
      <c r="C36" s="18" t="s">
        <v>112</v>
      </c>
      <c r="D36" s="8" t="s">
        <v>30</v>
      </c>
      <c r="E36" s="49"/>
      <c r="F36" s="19"/>
    </row>
    <row r="37" spans="1:6" ht="26.25" customHeight="1" hidden="1">
      <c r="A37" s="15"/>
      <c r="B37" s="3"/>
      <c r="C37" s="18" t="s">
        <v>98</v>
      </c>
      <c r="D37" s="8" t="s">
        <v>9</v>
      </c>
      <c r="E37" s="49"/>
      <c r="F37" s="19"/>
    </row>
    <row r="38" spans="1:6" ht="26.25" customHeight="1" hidden="1">
      <c r="A38" s="15"/>
      <c r="B38" s="3"/>
      <c r="C38" s="18" t="s">
        <v>104</v>
      </c>
      <c r="D38" s="8" t="s">
        <v>9</v>
      </c>
      <c r="E38" s="49"/>
      <c r="F38" s="19"/>
    </row>
    <row r="39" spans="1:6" ht="25.5" customHeight="1" hidden="1">
      <c r="A39" s="15"/>
      <c r="B39" s="3"/>
      <c r="C39" s="22" t="s">
        <v>99</v>
      </c>
      <c r="D39" s="9" t="s">
        <v>3</v>
      </c>
      <c r="E39" s="50"/>
      <c r="F39" s="21"/>
    </row>
    <row r="40" spans="1:6" ht="25.5" customHeight="1" hidden="1">
      <c r="A40" s="15"/>
      <c r="B40" s="3"/>
      <c r="C40" s="22" t="s">
        <v>106</v>
      </c>
      <c r="D40" s="9" t="s">
        <v>3</v>
      </c>
      <c r="E40" s="50"/>
      <c r="F40" s="21"/>
    </row>
    <row r="41" spans="1:6" ht="24" customHeight="1" hidden="1">
      <c r="A41" s="15"/>
      <c r="B41" s="3"/>
      <c r="C41" s="22" t="s">
        <v>113</v>
      </c>
      <c r="D41" s="9" t="s">
        <v>31</v>
      </c>
      <c r="E41" s="50"/>
      <c r="F41" s="21"/>
    </row>
    <row r="42" spans="1:6" ht="24" customHeight="1" hidden="1">
      <c r="A42" s="15"/>
      <c r="B42" s="3"/>
      <c r="C42" s="22" t="s">
        <v>114</v>
      </c>
      <c r="D42" s="9" t="s">
        <v>31</v>
      </c>
      <c r="E42" s="50"/>
      <c r="F42" s="21"/>
    </row>
    <row r="43" spans="1:6" ht="45" hidden="1">
      <c r="A43" s="15"/>
      <c r="B43" s="3"/>
      <c r="C43" s="22" t="s">
        <v>107</v>
      </c>
      <c r="D43" s="9" t="s">
        <v>93</v>
      </c>
      <c r="E43" s="50"/>
      <c r="F43" s="21"/>
    </row>
    <row r="44" spans="1:6" ht="45" hidden="1">
      <c r="A44" s="15"/>
      <c r="B44" s="3"/>
      <c r="C44" s="22" t="s">
        <v>108</v>
      </c>
      <c r="D44" s="9" t="s">
        <v>93</v>
      </c>
      <c r="E44" s="50"/>
      <c r="F44" s="21"/>
    </row>
    <row r="45" spans="1:6" ht="45" hidden="1">
      <c r="A45" s="15"/>
      <c r="B45" s="3"/>
      <c r="C45" s="22" t="s">
        <v>115</v>
      </c>
      <c r="D45" s="9" t="s">
        <v>94</v>
      </c>
      <c r="E45" s="50"/>
      <c r="F45" s="21"/>
    </row>
    <row r="46" spans="1:6" ht="45" hidden="1">
      <c r="A46" s="15"/>
      <c r="B46" s="3"/>
      <c r="C46" s="22" t="s">
        <v>116</v>
      </c>
      <c r="D46" s="9" t="s">
        <v>94</v>
      </c>
      <c r="E46" s="50"/>
      <c r="F46" s="21"/>
    </row>
    <row r="47" spans="1:6" ht="15" hidden="1">
      <c r="A47" s="15"/>
      <c r="B47" s="11"/>
      <c r="C47" s="25"/>
      <c r="D47" s="7"/>
      <c r="E47" s="51"/>
      <c r="F47" s="26"/>
    </row>
    <row r="48" spans="1:6" ht="37.5" customHeight="1" hidden="1">
      <c r="A48" s="15"/>
      <c r="B48" s="1" t="s">
        <v>56</v>
      </c>
      <c r="C48" s="79" t="s">
        <v>142</v>
      </c>
      <c r="D48" s="80"/>
      <c r="E48" s="47">
        <v>0</v>
      </c>
      <c r="F48" s="2">
        <f>SUM(F50:F52)</f>
        <v>0</v>
      </c>
    </row>
    <row r="49" spans="1:6" ht="9.75" customHeight="1" hidden="1">
      <c r="A49" s="15"/>
      <c r="B49" s="3"/>
      <c r="C49" s="4"/>
      <c r="D49" s="5"/>
      <c r="E49" s="48"/>
      <c r="F49" s="6"/>
    </row>
    <row r="50" spans="1:6" ht="25.5" customHeight="1" hidden="1">
      <c r="A50" s="15"/>
      <c r="B50" s="3"/>
      <c r="C50" s="22" t="s">
        <v>99</v>
      </c>
      <c r="D50" s="9" t="s">
        <v>3</v>
      </c>
      <c r="E50" s="50"/>
      <c r="F50" s="21"/>
    </row>
    <row r="51" spans="1:6" ht="24.75" customHeight="1" hidden="1">
      <c r="A51" s="15"/>
      <c r="B51" s="3"/>
      <c r="C51" s="20" t="s">
        <v>109</v>
      </c>
      <c r="D51" s="9" t="s">
        <v>15</v>
      </c>
      <c r="E51" s="50"/>
      <c r="F51" s="21"/>
    </row>
    <row r="52" spans="1:6" ht="24.75" customHeight="1" hidden="1">
      <c r="A52" s="15"/>
      <c r="B52" s="3"/>
      <c r="C52" s="20" t="s">
        <v>140</v>
      </c>
      <c r="D52" s="9" t="s">
        <v>90</v>
      </c>
      <c r="E52" s="50"/>
      <c r="F52" s="21"/>
    </row>
    <row r="53" spans="1:6" ht="15">
      <c r="A53" s="15"/>
      <c r="B53" s="11"/>
      <c r="C53" s="25"/>
      <c r="D53" s="7"/>
      <c r="E53" s="51"/>
      <c r="F53" s="26"/>
    </row>
    <row r="54" spans="1:6" ht="12.75">
      <c r="A54" s="72"/>
      <c r="B54" s="74" t="s">
        <v>46</v>
      </c>
      <c r="C54" s="74"/>
      <c r="D54" s="75"/>
      <c r="E54" s="77">
        <f>E25+E4</f>
        <v>0</v>
      </c>
      <c r="F54" s="68">
        <f>F25+F4+F29+F48</f>
        <v>2741712</v>
      </c>
    </row>
    <row r="55" spans="1:6" ht="12.75">
      <c r="A55" s="73"/>
      <c r="B55" s="76"/>
      <c r="C55" s="76"/>
      <c r="D55" s="69"/>
      <c r="E55" s="78"/>
      <c r="F55" s="69"/>
    </row>
    <row r="56" spans="1:6" ht="36" customHeight="1">
      <c r="A56" s="16">
        <v>854</v>
      </c>
      <c r="B56" s="81" t="s">
        <v>57</v>
      </c>
      <c r="C56" s="82"/>
      <c r="D56" s="83"/>
      <c r="E56" s="46">
        <f>E57</f>
        <v>0</v>
      </c>
      <c r="F56" s="17">
        <f>F57</f>
        <v>1500</v>
      </c>
    </row>
    <row r="57" spans="1:6" ht="37.5" customHeight="1">
      <c r="A57" s="14"/>
      <c r="B57" s="1" t="s">
        <v>58</v>
      </c>
      <c r="C57" s="79" t="s">
        <v>59</v>
      </c>
      <c r="D57" s="80"/>
      <c r="E57" s="47">
        <f>E59</f>
        <v>0</v>
      </c>
      <c r="F57" s="2">
        <f>F59</f>
        <v>1500</v>
      </c>
    </row>
    <row r="58" spans="1:6" ht="9.75" customHeight="1">
      <c r="A58" s="15"/>
      <c r="B58" s="3"/>
      <c r="C58" s="4"/>
      <c r="D58" s="5"/>
      <c r="E58" s="48"/>
      <c r="F58" s="6"/>
    </row>
    <row r="59" spans="1:6" ht="22.5" customHeight="1">
      <c r="A59" s="15"/>
      <c r="B59" s="3"/>
      <c r="C59" s="18" t="s">
        <v>62</v>
      </c>
      <c r="D59" s="8" t="s">
        <v>60</v>
      </c>
      <c r="E59" s="49"/>
      <c r="F59" s="19">
        <v>1500</v>
      </c>
    </row>
    <row r="60" spans="1:6" ht="14.25" customHeight="1">
      <c r="A60" s="27"/>
      <c r="B60" s="31"/>
      <c r="C60" s="28"/>
      <c r="D60" s="5"/>
      <c r="E60" s="53"/>
      <c r="F60" s="30"/>
    </row>
    <row r="61" spans="1:6" ht="12.75">
      <c r="A61" s="72"/>
      <c r="B61" s="74" t="s">
        <v>48</v>
      </c>
      <c r="C61" s="74"/>
      <c r="D61" s="75"/>
      <c r="E61" s="77">
        <f>0</f>
        <v>0</v>
      </c>
      <c r="F61" s="68">
        <f>F57</f>
        <v>1500</v>
      </c>
    </row>
    <row r="62" spans="1:6" ht="12.75">
      <c r="A62" s="73"/>
      <c r="B62" s="76"/>
      <c r="C62" s="76"/>
      <c r="D62" s="69"/>
      <c r="E62" s="78"/>
      <c r="F62" s="69"/>
    </row>
  </sheetData>
  <sheetProtection/>
  <mergeCells count="16">
    <mergeCell ref="F61:F62"/>
    <mergeCell ref="B3:D3"/>
    <mergeCell ref="C25:D25"/>
    <mergeCell ref="A54:A55"/>
    <mergeCell ref="B56:D56"/>
    <mergeCell ref="C4:D4"/>
    <mergeCell ref="B54:D55"/>
    <mergeCell ref="A61:A62"/>
    <mergeCell ref="B61:D62"/>
    <mergeCell ref="E61:E62"/>
    <mergeCell ref="E54:E55"/>
    <mergeCell ref="F54:F55"/>
    <mergeCell ref="A1:F1"/>
    <mergeCell ref="C57:D57"/>
    <mergeCell ref="C29:D29"/>
    <mergeCell ref="C48:D48"/>
  </mergeCells>
  <printOptions/>
  <pageMargins left="0.7480314960629921" right="0.7480314960629921" top="0.5118110236220472" bottom="0.5118110236220472" header="0.5118110236220472" footer="0.5118110236220472"/>
  <pageSetup horizontalDpi="600" verticalDpi="600" orientation="portrait" paperSize="9" r:id="rId1"/>
  <rowBreaks count="1" manualBreakCount="1">
    <brk id="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pmarcinkowska</dc:creator>
  <cp:keywords/>
  <dc:description/>
  <cp:lastModifiedBy>Patrycja Machalica</cp:lastModifiedBy>
  <cp:lastPrinted>2013-01-09T12:38:19Z</cp:lastPrinted>
  <dcterms:created xsi:type="dcterms:W3CDTF">2010-01-05T11:44:37Z</dcterms:created>
  <dcterms:modified xsi:type="dcterms:W3CDTF">2013-01-09T12:43:24Z</dcterms:modified>
  <cp:category/>
  <cp:version/>
  <cp:contentType/>
  <cp:contentStatus/>
</cp:coreProperties>
</file>