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<sst xmlns="http://schemas.openxmlformats.org/spreadsheetml/2006/main" count="60" uniqueCount="56">
  <si>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Lp.</t>
  </si>
  <si>
    <t>Wyszczególnienie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</si>
  <si>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</si>
  <si>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</si>
  <si>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</si>
  <si>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</si>
  <si>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</si>
  <si>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</si>
  <si>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</si>
  <si>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</si>
  <si>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</si>
  <si>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</si>
  <si>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</si>
  <si>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</si>
  <si>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</si>
  <si>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</si>
  <si>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</si>
  <si>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</si>
  <si>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</si>
  <si>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</si>
  <si>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</si>
  <si>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</si>
  <si>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</si>
  <si>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</si>
  <si>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</si>
  <si>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</si>
  <si>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</si>
  <si>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</si>
  <si>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</si>
  <si>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</si>
  <si>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</si>
  <si>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</si>
  <si>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ZSB w Cieszynie</t>
  </si>
  <si>
    <t>ZSP w Ustroniu</t>
  </si>
  <si>
    <t>ZSP w Istebnej</t>
  </si>
  <si>
    <t>CKP w Bażanowicach</t>
  </si>
  <si>
    <t>19.</t>
  </si>
  <si>
    <t>20.</t>
  </si>
  <si>
    <t>21.</t>
  </si>
  <si>
    <t>22.</t>
  </si>
  <si>
    <t>SSM w Istebnej</t>
  </si>
  <si>
    <t>Dochody własne</t>
  </si>
  <si>
    <t>ZST w Cieszynie</t>
  </si>
  <si>
    <t>ZSGH w Wiśle (Internat)</t>
  </si>
  <si>
    <t>ZSR w Międzyświeciu</t>
  </si>
  <si>
    <t>17.</t>
  </si>
  <si>
    <t>II LO w Cieszynie</t>
  </si>
  <si>
    <t>ZS w Cieszynie</t>
  </si>
  <si>
    <t>ZS w Cieszynie (Internat)</t>
  </si>
  <si>
    <t>SSM w Wiśle - Malince</t>
  </si>
  <si>
    <t xml:space="preserve">Rozliczenia
z budżetem
z tytułu wpłat nadwyżek </t>
  </si>
  <si>
    <t xml:space="preserve"> dla jednostek budżetowych Powiatu na rok 2012</t>
  </si>
  <si>
    <t>ZPSWR w Cieszynie</t>
  </si>
  <si>
    <t>Plan dochodów, o których mowa w art.223 ufp i wydatków nimi finansowanych</t>
  </si>
  <si>
    <t xml:space="preserve">nr XXIII/       /12 z dnia 26 czerwca 2012 r.  </t>
  </si>
  <si>
    <t xml:space="preserve">załącznik nr 1 do Uchwały Rady Powiatu Cieszyńskiego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</si>
</sst>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dashDot"/>
      <bottom style="hair"/>
    </border>
    <border>
      <left style="thin"/>
      <right style="thin"/>
      <top style="hair"/>
      <bottom style="dashDotDot"/>
    </border>
    <border>
      <left style="thin"/>
      <right style="thin"/>
      <top style="hair"/>
      <bottom style="dash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dashDot"/>
    </border>
    <border>
      <left style="thin"/>
      <right style="thin"/>
      <top style="dashDot"/>
      <bottom style="dashDot"/>
    </border>
    <border>
      <left style="thin"/>
      <right style="thin"/>
      <top style="dashDotDot"/>
      <bottom style="dashDotDot"/>
    </border>
    <border>
      <left style="thin"/>
      <right style="thin"/>
      <top style="dashDotDot"/>
      <bottom style="hair"/>
    </border>
    <border>
      <left style="thin"/>
      <right style="thin"/>
      <top style="dashDot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3" fontId="7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8" fillId="0" borderId="1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20" zoomScaleNormal="120" zoomScalePageLayoutView="0" workbookViewId="0" topLeftCell="A1">
      <selection activeCell="I25" sqref="I25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8.25390625" style="0" customWidth="1"/>
    <col min="5" max="5" width="14.125" style="0" customWidth="1"/>
    <col min="6" max="6" width="10.75390625" style="0" customWidth="1"/>
    <col min="7" max="7" width="14.125" style="0" customWidth="1"/>
    <col min="8" max="8" width="13.375" style="0" customWidth="1"/>
    <col min="9" max="9" width="13.625" style="0" customWidth="1"/>
  </cols>
  <sheetData>
    <row r="1" spans="4:11" ht="15">
      <c r="D1" s="67" t="s">
        <v>55</v>
      </c>
      <c r="E1" s="67"/>
      <c r="F1" s="67"/>
      <c r="G1" s="67"/>
      <c r="H1" s="67"/>
      <c r="I1" s="67"/>
      <c r="J1" s="15"/>
      <c r="K1" s="15"/>
    </row>
    <row r="2" spans="4:11" ht="15">
      <c r="D2" s="16"/>
      <c r="E2" s="16"/>
      <c r="F2" s="68" t="s">
        <v>54</v>
      </c>
      <c r="G2" s="68"/>
      <c r="H2" s="68"/>
      <c r="I2" s="68"/>
      <c r="J2" s="15"/>
      <c r="K2" s="15"/>
    </row>
    <row r="3" spans="1:9" ht="16.5" customHeight="1">
      <c r="A3" s="66" t="s">
        <v>53</v>
      </c>
      <c r="B3" s="66"/>
      <c r="C3" s="66"/>
      <c r="D3" s="66"/>
      <c r="E3" s="66"/>
      <c r="F3" s="66"/>
      <c r="G3" s="66"/>
      <c r="H3" s="66"/>
      <c r="I3" s="66"/>
    </row>
    <row r="4" spans="1:9" ht="1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</row>
    <row r="5" spans="1:9" ht="17.2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ht="6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65" t="s">
        <v>0</v>
      </c>
      <c r="B7" s="65" t="s">
        <v>1</v>
      </c>
      <c r="C7" s="61" t="s">
        <v>11</v>
      </c>
      <c r="D7" s="62"/>
      <c r="E7" s="57" t="s">
        <v>8</v>
      </c>
      <c r="F7" s="58" t="s">
        <v>41</v>
      </c>
      <c r="G7" s="58" t="s">
        <v>10</v>
      </c>
      <c r="H7" s="57" t="s">
        <v>9</v>
      </c>
      <c r="I7" s="57" t="s">
        <v>50</v>
      </c>
    </row>
    <row r="8" spans="1:9" ht="15" customHeight="1">
      <c r="A8" s="65"/>
      <c r="B8" s="65"/>
      <c r="C8" s="63"/>
      <c r="D8" s="64"/>
      <c r="E8" s="57"/>
      <c r="F8" s="59"/>
      <c r="G8" s="59"/>
      <c r="H8" s="57"/>
      <c r="I8" s="57"/>
    </row>
    <row r="9" spans="1:9" ht="12.75" customHeight="1">
      <c r="A9" s="65"/>
      <c r="B9" s="65"/>
      <c r="C9" s="65" t="s">
        <v>12</v>
      </c>
      <c r="D9" s="57" t="s">
        <v>13</v>
      </c>
      <c r="E9" s="57"/>
      <c r="F9" s="59"/>
      <c r="G9" s="59"/>
      <c r="H9" s="57"/>
      <c r="I9" s="57"/>
    </row>
    <row r="10" spans="1:9" ht="37.5" customHeight="1">
      <c r="A10" s="65"/>
      <c r="B10" s="65"/>
      <c r="C10" s="65"/>
      <c r="D10" s="57"/>
      <c r="E10" s="57"/>
      <c r="F10" s="60"/>
      <c r="G10" s="60"/>
      <c r="H10" s="57"/>
      <c r="I10" s="57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37.5" customHeight="1">
      <c r="A12" s="17" t="s">
        <v>3</v>
      </c>
      <c r="B12" s="33" t="s">
        <v>46</v>
      </c>
      <c r="C12" s="34">
        <v>801</v>
      </c>
      <c r="D12" s="34">
        <v>80120</v>
      </c>
      <c r="E12" s="35">
        <v>52</v>
      </c>
      <c r="F12" s="35">
        <v>72500</v>
      </c>
      <c r="G12" s="35">
        <v>72500</v>
      </c>
      <c r="H12" s="35">
        <v>0</v>
      </c>
      <c r="I12" s="54">
        <v>52</v>
      </c>
    </row>
    <row r="13" spans="1:9" ht="21.75" customHeight="1">
      <c r="A13" s="18" t="s">
        <v>4</v>
      </c>
      <c r="B13" s="33" t="s">
        <v>14</v>
      </c>
      <c r="C13" s="34">
        <v>801</v>
      </c>
      <c r="D13" s="34">
        <v>80120</v>
      </c>
      <c r="E13" s="35">
        <v>18</v>
      </c>
      <c r="F13" s="35">
        <v>5400</v>
      </c>
      <c r="G13" s="35">
        <f>E13+F13-18</f>
        <v>5400</v>
      </c>
      <c r="H13" s="35">
        <v>0</v>
      </c>
      <c r="I13" s="54">
        <v>18</v>
      </c>
    </row>
    <row r="14" spans="1:9" ht="25.5" customHeight="1">
      <c r="A14" s="18" t="s">
        <v>5</v>
      </c>
      <c r="B14" s="33" t="s">
        <v>15</v>
      </c>
      <c r="C14" s="34">
        <v>801</v>
      </c>
      <c r="D14" s="34">
        <v>80120</v>
      </c>
      <c r="E14" s="35">
        <v>23</v>
      </c>
      <c r="F14" s="35">
        <v>24600</v>
      </c>
      <c r="G14" s="35">
        <f>E14+F14-23</f>
        <v>24600</v>
      </c>
      <c r="H14" s="35">
        <v>0</v>
      </c>
      <c r="I14" s="54">
        <v>23</v>
      </c>
    </row>
    <row r="15" spans="1:9" ht="20.25" customHeight="1">
      <c r="A15" s="27" t="s">
        <v>6</v>
      </c>
      <c r="B15" s="28" t="s">
        <v>16</v>
      </c>
      <c r="C15" s="29">
        <v>801</v>
      </c>
      <c r="D15" s="29">
        <v>80120</v>
      </c>
      <c r="E15" s="30">
        <v>856</v>
      </c>
      <c r="F15" s="30">
        <v>7815</v>
      </c>
      <c r="G15" s="31">
        <f>E15+F15-I15</f>
        <v>7815</v>
      </c>
      <c r="H15" s="30">
        <v>0</v>
      </c>
      <c r="I15" s="44">
        <v>856</v>
      </c>
    </row>
    <row r="16" spans="1:9" ht="19.5" customHeight="1">
      <c r="A16" s="19" t="s">
        <v>17</v>
      </c>
      <c r="B16" s="33" t="s">
        <v>29</v>
      </c>
      <c r="C16" s="34">
        <v>801</v>
      </c>
      <c r="D16" s="34">
        <v>80130</v>
      </c>
      <c r="E16" s="35">
        <v>46</v>
      </c>
      <c r="F16" s="35">
        <v>6300</v>
      </c>
      <c r="G16" s="48">
        <f>E16+F16-46</f>
        <v>6300</v>
      </c>
      <c r="H16" s="35">
        <v>0</v>
      </c>
      <c r="I16" s="54">
        <f>G16-F16+46</f>
        <v>46</v>
      </c>
    </row>
    <row r="17" spans="1:9" ht="20.25" customHeight="1">
      <c r="A17" s="18" t="s">
        <v>18</v>
      </c>
      <c r="B17" s="33" t="s">
        <v>30</v>
      </c>
      <c r="C17" s="34">
        <v>801</v>
      </c>
      <c r="D17" s="34">
        <v>80130</v>
      </c>
      <c r="E17" s="35">
        <v>55</v>
      </c>
      <c r="F17" s="35">
        <v>191270</v>
      </c>
      <c r="G17" s="35">
        <f>E17+F17-55</f>
        <v>191270</v>
      </c>
      <c r="H17" s="35">
        <v>0</v>
      </c>
      <c r="I17" s="54">
        <f>G17-F17+55</f>
        <v>55</v>
      </c>
    </row>
    <row r="18" spans="1:9" ht="19.5" customHeight="1">
      <c r="A18" s="32" t="s">
        <v>19</v>
      </c>
      <c r="B18" s="33" t="s">
        <v>31</v>
      </c>
      <c r="C18" s="34">
        <v>801</v>
      </c>
      <c r="D18" s="34">
        <v>80130</v>
      </c>
      <c r="E18" s="35">
        <v>4306</v>
      </c>
      <c r="F18" s="35">
        <v>40360</v>
      </c>
      <c r="G18" s="35">
        <f>E18+F18-I18</f>
        <v>40360</v>
      </c>
      <c r="H18" s="35">
        <v>0</v>
      </c>
      <c r="I18" s="54">
        <v>4306</v>
      </c>
    </row>
    <row r="19" spans="1:9" ht="21.75" customHeight="1">
      <c r="A19" s="32" t="s">
        <v>20</v>
      </c>
      <c r="B19" s="33" t="s">
        <v>47</v>
      </c>
      <c r="C19" s="34">
        <v>801</v>
      </c>
      <c r="D19" s="34">
        <v>80130</v>
      </c>
      <c r="E19" s="35">
        <v>1416</v>
      </c>
      <c r="F19" s="35">
        <v>261500</v>
      </c>
      <c r="G19" s="35">
        <f>E19+F19-I19</f>
        <v>261500</v>
      </c>
      <c r="H19" s="35">
        <v>0</v>
      </c>
      <c r="I19" s="54">
        <v>1416</v>
      </c>
    </row>
    <row r="20" spans="1:9" ht="21" customHeight="1">
      <c r="A20" s="18" t="s">
        <v>21</v>
      </c>
      <c r="B20" s="33" t="s">
        <v>32</v>
      </c>
      <c r="C20" s="34">
        <v>801</v>
      </c>
      <c r="D20" s="34">
        <v>80130</v>
      </c>
      <c r="E20" s="35">
        <v>59</v>
      </c>
      <c r="F20" s="35">
        <v>10700</v>
      </c>
      <c r="G20" s="35">
        <f>E20+F20-59</f>
        <v>10700</v>
      </c>
      <c r="H20" s="35">
        <v>0</v>
      </c>
      <c r="I20" s="54">
        <f>G20-F20+59</f>
        <v>59</v>
      </c>
    </row>
    <row r="21" spans="1:9" ht="21.75" customHeight="1">
      <c r="A21" s="32" t="s">
        <v>22</v>
      </c>
      <c r="B21" s="33" t="s">
        <v>33</v>
      </c>
      <c r="C21" s="34">
        <v>801</v>
      </c>
      <c r="D21" s="34">
        <v>80130</v>
      </c>
      <c r="E21" s="35">
        <v>1318</v>
      </c>
      <c r="F21" s="35">
        <v>19900</v>
      </c>
      <c r="G21" s="35">
        <f>E21+F21-I21</f>
        <v>19900</v>
      </c>
      <c r="H21" s="35">
        <v>0</v>
      </c>
      <c r="I21" s="54">
        <v>1318</v>
      </c>
    </row>
    <row r="22" spans="1:9" ht="20.25" customHeight="1">
      <c r="A22" s="18" t="s">
        <v>23</v>
      </c>
      <c r="B22" s="10" t="s">
        <v>34</v>
      </c>
      <c r="C22" s="11">
        <v>801</v>
      </c>
      <c r="D22" s="11">
        <v>80130</v>
      </c>
      <c r="E22" s="12">
        <v>0</v>
      </c>
      <c r="F22" s="12">
        <v>8000</v>
      </c>
      <c r="G22" s="7">
        <f aca="true" t="shared" si="0" ref="G13:G30">E22+F22</f>
        <v>8000</v>
      </c>
      <c r="H22" s="12">
        <v>0</v>
      </c>
      <c r="I22" s="55" t="s">
        <v>2</v>
      </c>
    </row>
    <row r="23" spans="1:9" ht="20.25" customHeight="1">
      <c r="A23" s="32" t="s">
        <v>24</v>
      </c>
      <c r="B23" s="36" t="s">
        <v>42</v>
      </c>
      <c r="C23" s="37">
        <v>801</v>
      </c>
      <c r="D23" s="37">
        <v>80130</v>
      </c>
      <c r="E23" s="38">
        <v>9053</v>
      </c>
      <c r="F23" s="38">
        <v>158000</v>
      </c>
      <c r="G23" s="35">
        <f>E23+F23-I23</f>
        <v>158000</v>
      </c>
      <c r="H23" s="38">
        <v>0</v>
      </c>
      <c r="I23" s="55">
        <v>9053</v>
      </c>
    </row>
    <row r="24" spans="1:9" ht="21.75" customHeight="1">
      <c r="A24" s="23" t="s">
        <v>25</v>
      </c>
      <c r="B24" s="28" t="s">
        <v>44</v>
      </c>
      <c r="C24" s="29">
        <v>801</v>
      </c>
      <c r="D24" s="29">
        <v>80130</v>
      </c>
      <c r="E24" s="30">
        <v>66</v>
      </c>
      <c r="F24" s="30">
        <v>51000</v>
      </c>
      <c r="G24" s="31">
        <f>E24+F24-66</f>
        <v>51000</v>
      </c>
      <c r="H24" s="30">
        <v>0</v>
      </c>
      <c r="I24" s="44">
        <f>G24-F24+66</f>
        <v>66</v>
      </c>
    </row>
    <row r="25" spans="1:9" ht="21" customHeight="1">
      <c r="A25" s="39" t="s">
        <v>26</v>
      </c>
      <c r="B25" s="40" t="s">
        <v>35</v>
      </c>
      <c r="C25" s="41">
        <v>801</v>
      </c>
      <c r="D25" s="41">
        <v>80140</v>
      </c>
      <c r="E25" s="42">
        <v>26951</v>
      </c>
      <c r="F25" s="42">
        <v>754847</v>
      </c>
      <c r="G25" s="43">
        <f>E25+F25-I25</f>
        <v>557935</v>
      </c>
      <c r="H25" s="42">
        <v>0</v>
      </c>
      <c r="I25" s="44">
        <v>223863</v>
      </c>
    </row>
    <row r="26" spans="1:9" ht="20.25" customHeight="1">
      <c r="A26" s="19" t="s">
        <v>27</v>
      </c>
      <c r="B26" s="20" t="s">
        <v>30</v>
      </c>
      <c r="C26" s="21">
        <v>801</v>
      </c>
      <c r="D26" s="21">
        <v>80148</v>
      </c>
      <c r="E26" s="22">
        <v>0</v>
      </c>
      <c r="F26" s="22">
        <v>150000</v>
      </c>
      <c r="G26" s="7">
        <f t="shared" si="0"/>
        <v>150000</v>
      </c>
      <c r="H26" s="22">
        <v>0</v>
      </c>
      <c r="I26" s="71" t="s">
        <v>2</v>
      </c>
    </row>
    <row r="27" spans="1:9" ht="21" customHeight="1">
      <c r="A27" s="27" t="s">
        <v>28</v>
      </c>
      <c r="B27" s="28" t="s">
        <v>31</v>
      </c>
      <c r="C27" s="29">
        <v>801</v>
      </c>
      <c r="D27" s="29">
        <v>80148</v>
      </c>
      <c r="E27" s="30">
        <v>3920</v>
      </c>
      <c r="F27" s="30">
        <v>250000</v>
      </c>
      <c r="G27" s="31">
        <f>E27+F27-I27</f>
        <v>250000</v>
      </c>
      <c r="H27" s="30">
        <v>0</v>
      </c>
      <c r="I27" s="44">
        <v>3920</v>
      </c>
    </row>
    <row r="28" spans="1:9" ht="19.5" customHeight="1">
      <c r="A28" s="49" t="s">
        <v>45</v>
      </c>
      <c r="B28" s="50" t="s">
        <v>52</v>
      </c>
      <c r="C28" s="51">
        <v>854</v>
      </c>
      <c r="D28" s="51">
        <v>85403</v>
      </c>
      <c r="E28" s="52">
        <v>10091</v>
      </c>
      <c r="F28" s="52">
        <v>170600</v>
      </c>
      <c r="G28" s="43">
        <f>E28+F28-I28</f>
        <v>170600</v>
      </c>
      <c r="H28" s="52">
        <v>0</v>
      </c>
      <c r="I28" s="56">
        <v>10091</v>
      </c>
    </row>
    <row r="29" spans="1:9" ht="21.75" customHeight="1">
      <c r="A29" s="45" t="s">
        <v>36</v>
      </c>
      <c r="B29" s="46" t="s">
        <v>43</v>
      </c>
      <c r="C29" s="47">
        <v>854</v>
      </c>
      <c r="D29" s="47">
        <v>85410</v>
      </c>
      <c r="E29" s="48">
        <v>11023</v>
      </c>
      <c r="F29" s="48">
        <v>97700</v>
      </c>
      <c r="G29" s="35">
        <f>E29+F29-I29</f>
        <v>97700</v>
      </c>
      <c r="H29" s="48">
        <v>0</v>
      </c>
      <c r="I29" s="53">
        <v>11023</v>
      </c>
    </row>
    <row r="30" spans="1:9" ht="25.5" customHeight="1">
      <c r="A30" s="23" t="s">
        <v>37</v>
      </c>
      <c r="B30" s="24" t="s">
        <v>48</v>
      </c>
      <c r="C30" s="25">
        <v>854</v>
      </c>
      <c r="D30" s="25">
        <v>85410</v>
      </c>
      <c r="E30" s="26">
        <v>0</v>
      </c>
      <c r="F30" s="26">
        <v>20250</v>
      </c>
      <c r="G30" s="7">
        <f t="shared" si="0"/>
        <v>20250</v>
      </c>
      <c r="H30" s="26">
        <v>0</v>
      </c>
      <c r="I30" s="72" t="s">
        <v>2</v>
      </c>
    </row>
    <row r="31" spans="1:9" ht="19.5" customHeight="1">
      <c r="A31" s="45" t="s">
        <v>38</v>
      </c>
      <c r="B31" s="46" t="s">
        <v>49</v>
      </c>
      <c r="C31" s="47">
        <v>854</v>
      </c>
      <c r="D31" s="47">
        <v>85417</v>
      </c>
      <c r="E31" s="48">
        <v>7122</v>
      </c>
      <c r="F31" s="48">
        <v>192944</v>
      </c>
      <c r="G31" s="48">
        <f>E31+F31-I31</f>
        <v>135944</v>
      </c>
      <c r="H31" s="48">
        <v>0</v>
      </c>
      <c r="I31" s="53">
        <v>64122</v>
      </c>
    </row>
    <row r="32" spans="1:9" ht="17.25" customHeight="1">
      <c r="A32" s="73" t="s">
        <v>39</v>
      </c>
      <c r="B32" s="28" t="s">
        <v>40</v>
      </c>
      <c r="C32" s="29">
        <v>854</v>
      </c>
      <c r="D32" s="29">
        <v>85417</v>
      </c>
      <c r="E32" s="30">
        <v>41</v>
      </c>
      <c r="F32" s="30">
        <v>256630</v>
      </c>
      <c r="G32" s="35">
        <f>E32+F32-I32</f>
        <v>150000</v>
      </c>
      <c r="H32" s="30">
        <v>0</v>
      </c>
      <c r="I32" s="44">
        <f>100000+6630+41</f>
        <v>106671</v>
      </c>
    </row>
    <row r="33" spans="1:9" s="1" customFormat="1" ht="19.5" customHeight="1">
      <c r="A33" s="69" t="s">
        <v>7</v>
      </c>
      <c r="B33" s="69"/>
      <c r="C33" s="14"/>
      <c r="D33" s="14"/>
      <c r="E33" s="8">
        <f>SUM(E12:E32)</f>
        <v>76416</v>
      </c>
      <c r="F33" s="8">
        <f>SUM(F12:F32)</f>
        <v>2750316</v>
      </c>
      <c r="G33" s="8">
        <f>SUM(G12:G32)</f>
        <v>2389774</v>
      </c>
      <c r="H33" s="8">
        <f>SUM(H12:H32)</f>
        <v>0</v>
      </c>
      <c r="I33" s="70">
        <f>SUM(I12:I32)</f>
        <v>436958</v>
      </c>
    </row>
    <row r="34" spans="1:9" ht="4.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2.75" customHeight="1">
      <c r="A35" s="6"/>
      <c r="B35" s="4"/>
      <c r="C35" s="4"/>
      <c r="D35" s="4"/>
      <c r="E35" s="4"/>
      <c r="F35" s="9"/>
      <c r="G35" s="9"/>
      <c r="H35" s="4"/>
      <c r="I35" s="4"/>
    </row>
    <row r="36" spans="1:9" ht="12.75">
      <c r="A36" s="6"/>
      <c r="B36" s="4"/>
      <c r="C36" s="4"/>
      <c r="D36" s="4"/>
      <c r="E36" s="4"/>
      <c r="F36" s="4"/>
      <c r="G36" s="4"/>
      <c r="H36" s="4"/>
      <c r="I36" s="4"/>
    </row>
    <row r="37" spans="1:9" ht="12.75">
      <c r="A37" s="6"/>
      <c r="B37" s="4"/>
      <c r="C37" s="4"/>
      <c r="D37" s="4"/>
      <c r="E37" s="4"/>
      <c r="F37" s="4"/>
      <c r="G37" s="4"/>
      <c r="H37" s="4"/>
      <c r="I37" s="4"/>
    </row>
    <row r="38" ht="12.75">
      <c r="A38" s="2"/>
    </row>
    <row r="39" spans="6:7" ht="12.75">
      <c r="F39" s="13"/>
      <c r="G39" s="13"/>
    </row>
  </sheetData>
  <sheetProtection/>
  <mergeCells count="16">
    <mergeCell ref="A5:I5"/>
    <mergeCell ref="D1:I1"/>
    <mergeCell ref="F2:I2"/>
    <mergeCell ref="A33:B33"/>
    <mergeCell ref="A7:A10"/>
    <mergeCell ref="B7:B10"/>
    <mergeCell ref="E7:E10"/>
    <mergeCell ref="A3:I3"/>
    <mergeCell ref="A4:I4"/>
    <mergeCell ref="F7:F10"/>
    <mergeCell ref="I7:I10"/>
    <mergeCell ref="H7:H10"/>
    <mergeCell ref="G7:G10"/>
    <mergeCell ref="C7:D8"/>
    <mergeCell ref="C9:C10"/>
    <mergeCell ref="D9:D10"/>
  </mergeCells>
  <printOptions horizontalCentered="1"/>
  <pageMargins left="0.43" right="0.31496062992125984" top="0.54" bottom="0.6299212598425197" header="0.35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Patrycja Marcinkowska</cp:lastModifiedBy>
  <cp:lastPrinted>2012-03-29T05:49:01Z</cp:lastPrinted>
  <dcterms:created xsi:type="dcterms:W3CDTF">2006-11-09T11:23:44Z</dcterms:created>
  <dcterms:modified xsi:type="dcterms:W3CDTF">2012-06-11T08:27:08Z</dcterms:modified>
  <cp:category/>
  <cp:version/>
  <cp:contentType/>
  <cp:contentStatus/>
</cp:coreProperties>
</file>