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5" sheetId="1" r:id="rId1"/>
  </sheets>
  <definedNames>
    <definedName name="_xlnm.Print_Area" localSheetId="0">'5'!$A$1:$K$40</definedName>
    <definedName name="_xlnm.Print_Titles" localSheetId="0">'5'!$6:$9</definedName>
  </definedNames>
  <calcPr fullCalcOnLoad="1"/>
</workbook>
</file>

<file path=xl/sharedStrings.xml><?xml version="1.0" encoding="utf-8"?>
<sst xmlns="http://schemas.openxmlformats.org/spreadsheetml/2006/main" count="53" uniqueCount="49">
  <si>
    <t>Dział</t>
  </si>
  <si>
    <t>Rozdział</t>
  </si>
  <si>
    <t>z tego:</t>
  </si>
  <si>
    <t>Wydatki
bieżące</t>
  </si>
  <si>
    <t>w tym:</t>
  </si>
  <si>
    <t>Wydatki
majątkowe</t>
  </si>
  <si>
    <t>dotacje</t>
  </si>
  <si>
    <t>Ogółem</t>
  </si>
  <si>
    <t xml:space="preserve">§ </t>
  </si>
  <si>
    <t>Treść</t>
  </si>
  <si>
    <t xml:space="preserve">dotacje celowe otrzymane od samorządu województwa na zadania bieżące </t>
  </si>
  <si>
    <t>Transport i łączność</t>
  </si>
  <si>
    <t>Drogi publiczne wojewódzkie</t>
  </si>
  <si>
    <t>Drogi publiczne powiatowe</t>
  </si>
  <si>
    <t>Wydatki
ogółem
(7+11)</t>
  </si>
  <si>
    <t>Pomoc społeczna</t>
  </si>
  <si>
    <t>Placówki opiekuńczo - wychowawcze</t>
  </si>
  <si>
    <t>Rodziny zastępcze</t>
  </si>
  <si>
    <t xml:space="preserve">dotacje celowe otrzymane z powiatów na zadania bieżące </t>
  </si>
  <si>
    <t>dotacje celowe otrzymane z powiatów na zadania bieżące (placówki opiekuńczo - wychowawcze)</t>
  </si>
  <si>
    <t>wynagrodzenia i składki od nich naliczane</t>
  </si>
  <si>
    <t>Oświata i wychowanie</t>
  </si>
  <si>
    <t>wydatki związane z realizacją zadań statutowych jednostek budżetowych</t>
  </si>
  <si>
    <t>Dochody i wydatki związane z realizacją zadań wykonywanych na podstawie umów (porozumień)                                                                               między jednostkami samorządu terytorialnego w 2012 r.</t>
  </si>
  <si>
    <t>Dotacje (dochody)
ogółem</t>
  </si>
  <si>
    <t>0970</t>
  </si>
  <si>
    <t>wpływy dochodów z tyt. zajęcia pasa drogowego - G. Cieszyn</t>
  </si>
  <si>
    <t>wpływy dochodów z tyt. zajęcia pasa drogowego - G. Skoczów</t>
  </si>
  <si>
    <t>wpływy dochodów z tyt. zajęcia pasa drogowego - G. Ustroń</t>
  </si>
  <si>
    <t>wpływy dochodów z tyt. zajęcia pasa drogowego - G. Wisła</t>
  </si>
  <si>
    <t>wpływy dochodów z tyt. zajęcia pasa drogowego - G. Strumień</t>
  </si>
  <si>
    <t>Działalność usługowa</t>
  </si>
  <si>
    <t>Opracowania geodezyjne i kartograficzne</t>
  </si>
  <si>
    <t>0690</t>
  </si>
  <si>
    <t>dotacje celowe otrzymane z gmin ( 10%) na zadania bieżące (placówki opiekuńczo - wychowawcze)</t>
  </si>
  <si>
    <t>dotacje celowe otrzymane z gmin ( 10%) na zadania bieżące (rodziny zastępcze)</t>
  </si>
  <si>
    <t>Szkoły zawodowe</t>
  </si>
  <si>
    <t>wpływy z tytułu pomocy finansowej na zadanie bieżące z G. Brenna (remont pobocza ul. Bielska w Górkach Wielkich )</t>
  </si>
  <si>
    <t xml:space="preserve">wpływy z tytułu pomocy finansowej na zadanie bieżące z G. Goleszów (remont pobocza wzdłuż drogi powiatowej w Dzięgielowie 
( na odc. ok. 300 m))
</t>
  </si>
  <si>
    <t>wpływy z tytułu pomocy finansowej na zadanie inwestycyjne z gminy Cieszyn - (przebudowa ul. Bielskiej 2619 S w Cieszynie)</t>
  </si>
  <si>
    <t>wpływy z tytułu pomocy finansowej na zadanie inwestycyjne z gminy  Skoczów -(przebudowa drogi powiatowej ul. Górny Bór w Skoczowie)</t>
  </si>
  <si>
    <t>wpływy z tytułu pomocy finansowej na zadanie inwestycyjne z gminy Cieszyn - (dokumentacje techniczne PT dot. dróg)</t>
  </si>
  <si>
    <t>wpływy dochodów z tytułu  opłat  geodezyjnych z gminy Cieszyn</t>
  </si>
  <si>
    <t>wpływy z tytułu pomocy finansowej na zadanie bieżące z G. Istebna dot. utrzymania ZSP Istebna</t>
  </si>
  <si>
    <t>wpływy z tyt. pomocy finansowej na zadanie bieżące G. Skoczów  (utrzymanie oddziału Muzeum)</t>
  </si>
  <si>
    <t>Kultura i ochrona dziedzictwa narodowego</t>
  </si>
  <si>
    <t>Muzea</t>
  </si>
  <si>
    <t>Załącznik nr 2 do Uchwały Rady Powiatu Cieszyńskiego</t>
  </si>
  <si>
    <t>nr XVIII/ 144 /12  z dnia 31 stycznia  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</si>
</sst>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41" fontId="10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1" fontId="8" fillId="0" borderId="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9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10" fillId="0" borderId="3" xfId="0" applyNumberFormat="1" applyFont="1" applyBorder="1" applyAlignment="1">
      <alignment vertical="center"/>
    </xf>
    <xf numFmtId="41" fontId="8" fillId="0" borderId="7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8" fillId="0" borderId="2" xfId="0" applyNumberFormat="1" applyFont="1" applyBorder="1" applyAlignment="1">
      <alignment horizontal="justify" vertical="center"/>
    </xf>
    <xf numFmtId="0" fontId="10" fillId="0" borderId="10" xfId="0" applyFont="1" applyBorder="1" applyAlignment="1">
      <alignment horizontal="center" vertical="center"/>
    </xf>
    <xf numFmtId="41" fontId="5" fillId="0" borderId="7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5"/>
  <sheetViews>
    <sheetView tabSelected="1" view="pageBreakPreview" zoomScale="110" zoomScaleNormal="110" zoomScaleSheetLayoutView="110" workbookViewId="0" topLeftCell="A1">
      <pane ySplit="9" topLeftCell="BM10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6.875" style="1" customWidth="1"/>
    <col min="2" max="2" width="9.625" style="1" customWidth="1"/>
    <col min="3" max="3" width="6.125" style="1" customWidth="1"/>
    <col min="4" max="4" width="39.375" style="1" customWidth="1"/>
    <col min="5" max="6" width="12.625" style="1" customWidth="1"/>
    <col min="7" max="7" width="13.375" style="1" customWidth="1"/>
    <col min="8" max="8" width="15.00390625" style="1" customWidth="1"/>
    <col min="9" max="9" width="13.125" style="0" customWidth="1"/>
    <col min="10" max="10" width="12.375" style="0" customWidth="1"/>
    <col min="11" max="11" width="13.75390625" style="0" customWidth="1"/>
    <col min="81" max="16384" width="9.125" style="1" customWidth="1"/>
  </cols>
  <sheetData>
    <row r="1" spans="7:11" ht="15">
      <c r="G1" s="68" t="s">
        <v>47</v>
      </c>
      <c r="H1" s="68"/>
      <c r="I1" s="68"/>
      <c r="J1" s="68"/>
      <c r="K1" s="68"/>
    </row>
    <row r="2" spans="7:11" ht="15">
      <c r="G2" s="18"/>
      <c r="H2" s="64" t="s">
        <v>48</v>
      </c>
      <c r="I2" s="64"/>
      <c r="J2" s="64"/>
      <c r="K2" s="64"/>
    </row>
    <row r="3" spans="10:11" ht="12.75" customHeight="1">
      <c r="J3" s="9"/>
      <c r="K3" s="9"/>
    </row>
    <row r="4" spans="1:11" ht="37.5" customHeight="1">
      <c r="A4" s="72" t="s">
        <v>23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4.25" customHeight="1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80" ht="12.75" customHeight="1">
      <c r="A6" s="73" t="s">
        <v>0</v>
      </c>
      <c r="B6" s="74" t="s">
        <v>1</v>
      </c>
      <c r="C6" s="65" t="s">
        <v>8</v>
      </c>
      <c r="D6" s="65" t="s">
        <v>9</v>
      </c>
      <c r="E6" s="63" t="s">
        <v>24</v>
      </c>
      <c r="F6" s="63" t="s">
        <v>14</v>
      </c>
      <c r="G6" s="63" t="s">
        <v>2</v>
      </c>
      <c r="H6" s="63"/>
      <c r="I6" s="63"/>
      <c r="J6" s="63"/>
      <c r="K6" s="63"/>
      <c r="BY6" s="1"/>
      <c r="BZ6" s="1"/>
      <c r="CA6" s="1"/>
      <c r="CB6" s="1"/>
    </row>
    <row r="7" spans="1:80" ht="12.75" customHeight="1">
      <c r="A7" s="73"/>
      <c r="B7" s="75"/>
      <c r="C7" s="66"/>
      <c r="D7" s="66"/>
      <c r="E7" s="73"/>
      <c r="F7" s="63"/>
      <c r="G7" s="63" t="s">
        <v>3</v>
      </c>
      <c r="H7" s="63" t="s">
        <v>4</v>
      </c>
      <c r="I7" s="63"/>
      <c r="J7" s="63"/>
      <c r="K7" s="63" t="s">
        <v>5</v>
      </c>
      <c r="BY7" s="1"/>
      <c r="BZ7" s="1"/>
      <c r="CA7" s="1"/>
      <c r="CB7" s="1"/>
    </row>
    <row r="8" spans="1:80" ht="104.25" customHeight="1">
      <c r="A8" s="73"/>
      <c r="B8" s="76"/>
      <c r="C8" s="67"/>
      <c r="D8" s="67"/>
      <c r="E8" s="73"/>
      <c r="F8" s="63"/>
      <c r="G8" s="63"/>
      <c r="H8" s="5" t="s">
        <v>20</v>
      </c>
      <c r="I8" s="5" t="s">
        <v>6</v>
      </c>
      <c r="J8" s="19" t="s">
        <v>22</v>
      </c>
      <c r="K8" s="63"/>
      <c r="BY8" s="1"/>
      <c r="BZ8" s="1"/>
      <c r="CA8" s="1"/>
      <c r="CB8" s="1"/>
    </row>
    <row r="9" spans="1:80" ht="9.7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BY9" s="1"/>
      <c r="BZ9" s="1"/>
      <c r="CA9" s="1"/>
      <c r="CB9" s="1"/>
    </row>
    <row r="10" spans="1:80" ht="24" customHeight="1">
      <c r="A10" s="10">
        <v>600</v>
      </c>
      <c r="B10" s="11"/>
      <c r="C10" s="12"/>
      <c r="D10" s="13" t="s">
        <v>11</v>
      </c>
      <c r="E10" s="41">
        <f>E11+E13</f>
        <v>4190159</v>
      </c>
      <c r="F10" s="41">
        <f>F11+F13</f>
        <v>4190159</v>
      </c>
      <c r="G10" s="41">
        <f>G11+G13</f>
        <v>2356005</v>
      </c>
      <c r="H10" s="41">
        <f>H11+H13</f>
        <v>88027</v>
      </c>
      <c r="I10" s="41">
        <f>I13+I11</f>
        <v>550500</v>
      </c>
      <c r="J10" s="41">
        <f>J11+J13</f>
        <v>1717478</v>
      </c>
      <c r="K10" s="41">
        <f>K11+K13</f>
        <v>1834154</v>
      </c>
      <c r="BY10" s="1"/>
      <c r="BZ10" s="1"/>
      <c r="CA10" s="1"/>
      <c r="CB10" s="1"/>
    </row>
    <row r="11" spans="1:80" ht="21" customHeight="1">
      <c r="A11" s="6"/>
      <c r="B11" s="15">
        <v>60013</v>
      </c>
      <c r="C11" s="16"/>
      <c r="D11" s="17" t="s">
        <v>12</v>
      </c>
      <c r="E11" s="20">
        <f>E12</f>
        <v>1760505</v>
      </c>
      <c r="F11" s="20">
        <f>F12</f>
        <v>1760505</v>
      </c>
      <c r="G11" s="20">
        <f>G12</f>
        <v>1760505</v>
      </c>
      <c r="H11" s="20">
        <f>H12</f>
        <v>88027</v>
      </c>
      <c r="I11" s="20">
        <v>0</v>
      </c>
      <c r="J11" s="20">
        <f>J12</f>
        <v>1672478</v>
      </c>
      <c r="K11" s="20">
        <v>0</v>
      </c>
      <c r="BY11" s="1"/>
      <c r="BZ11" s="1"/>
      <c r="CA11" s="1"/>
      <c r="CB11" s="1"/>
    </row>
    <row r="12" spans="1:80" ht="31.5" customHeight="1">
      <c r="A12" s="6"/>
      <c r="B12" s="7"/>
      <c r="C12" s="7">
        <v>2330</v>
      </c>
      <c r="D12" s="8" t="s">
        <v>10</v>
      </c>
      <c r="E12" s="42">
        <f>F12</f>
        <v>1760505</v>
      </c>
      <c r="F12" s="42">
        <f>G12+K12</f>
        <v>1760505</v>
      </c>
      <c r="G12" s="42">
        <f>SUM(H12:J12)</f>
        <v>1760505</v>
      </c>
      <c r="H12" s="42">
        <v>88027</v>
      </c>
      <c r="I12" s="42">
        <v>0</v>
      </c>
      <c r="J12" s="42">
        <v>1672478</v>
      </c>
      <c r="K12" s="42">
        <v>0</v>
      </c>
      <c r="BY12" s="1"/>
      <c r="BZ12" s="1"/>
      <c r="CA12" s="1"/>
      <c r="CB12" s="1"/>
    </row>
    <row r="13" spans="1:80" ht="20.25" customHeight="1">
      <c r="A13" s="6"/>
      <c r="B13" s="15">
        <v>60014</v>
      </c>
      <c r="C13" s="15"/>
      <c r="D13" s="16" t="s">
        <v>13</v>
      </c>
      <c r="E13" s="43">
        <f>F13</f>
        <v>2429654</v>
      </c>
      <c r="F13" s="20">
        <f>SUM(F14:F23)</f>
        <v>2429654</v>
      </c>
      <c r="G13" s="20">
        <f>SUM(G14:G23)</f>
        <v>595500</v>
      </c>
      <c r="H13" s="20">
        <f>SUM(H14:H23)</f>
        <v>0</v>
      </c>
      <c r="I13" s="20">
        <f>SUM(I14:I23)</f>
        <v>550500</v>
      </c>
      <c r="J13" s="20">
        <f>SUM(J19:J23)</f>
        <v>45000</v>
      </c>
      <c r="K13" s="20">
        <f>SUM(K21:K23)</f>
        <v>1834154</v>
      </c>
      <c r="BY13" s="1"/>
      <c r="BZ13" s="1"/>
      <c r="CA13" s="1"/>
      <c r="CB13" s="1"/>
    </row>
    <row r="14" spans="1:76" s="38" customFormat="1" ht="33" customHeight="1">
      <c r="A14" s="6"/>
      <c r="B14" s="6"/>
      <c r="C14" s="39" t="s">
        <v>25</v>
      </c>
      <c r="D14" s="22" t="s">
        <v>26</v>
      </c>
      <c r="E14" s="42">
        <v>370000</v>
      </c>
      <c r="F14" s="36">
        <f>G14</f>
        <v>370000</v>
      </c>
      <c r="G14" s="36">
        <f>SUM(H14:J14)</f>
        <v>370000</v>
      </c>
      <c r="H14" s="36">
        <v>0</v>
      </c>
      <c r="I14" s="36">
        <v>370000</v>
      </c>
      <c r="J14" s="36">
        <v>0</v>
      </c>
      <c r="K14" s="36">
        <v>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</row>
    <row r="15" spans="1:76" s="38" customFormat="1" ht="32.25" customHeight="1">
      <c r="A15" s="6"/>
      <c r="B15" s="6"/>
      <c r="C15" s="39" t="s">
        <v>25</v>
      </c>
      <c r="D15" s="22" t="s">
        <v>27</v>
      </c>
      <c r="E15" s="42">
        <v>17000</v>
      </c>
      <c r="F15" s="36">
        <f>G15</f>
        <v>17000</v>
      </c>
      <c r="G15" s="36">
        <f>SUM(H15:J15)</f>
        <v>17000</v>
      </c>
      <c r="H15" s="36">
        <v>0</v>
      </c>
      <c r="I15" s="36">
        <v>17000</v>
      </c>
      <c r="J15" s="36">
        <v>0</v>
      </c>
      <c r="K15" s="36">
        <v>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</row>
    <row r="16" spans="1:76" s="38" customFormat="1" ht="30.75" customHeight="1">
      <c r="A16" s="6"/>
      <c r="B16" s="6"/>
      <c r="C16" s="39" t="s">
        <v>25</v>
      </c>
      <c r="D16" s="22" t="s">
        <v>28</v>
      </c>
      <c r="E16" s="42">
        <v>140000</v>
      </c>
      <c r="F16" s="36">
        <f>G16</f>
        <v>140000</v>
      </c>
      <c r="G16" s="36">
        <f>SUM(H16:J16)</f>
        <v>140000</v>
      </c>
      <c r="H16" s="36">
        <v>0</v>
      </c>
      <c r="I16" s="36">
        <v>140000</v>
      </c>
      <c r="J16" s="36">
        <v>0</v>
      </c>
      <c r="K16" s="36">
        <v>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</row>
    <row r="17" spans="1:76" s="38" customFormat="1" ht="36" customHeight="1">
      <c r="A17" s="6"/>
      <c r="B17" s="6"/>
      <c r="C17" s="39" t="s">
        <v>25</v>
      </c>
      <c r="D17" s="22" t="s">
        <v>29</v>
      </c>
      <c r="E17" s="42">
        <v>20000</v>
      </c>
      <c r="F17" s="36">
        <f>G17</f>
        <v>20000</v>
      </c>
      <c r="G17" s="36">
        <f>SUM(H17:J17)</f>
        <v>20000</v>
      </c>
      <c r="H17" s="36">
        <v>0</v>
      </c>
      <c r="I17" s="36">
        <v>20000</v>
      </c>
      <c r="J17" s="36">
        <v>0</v>
      </c>
      <c r="K17" s="36">
        <v>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</row>
    <row r="18" spans="1:76" s="38" customFormat="1" ht="30" customHeight="1">
      <c r="A18" s="6"/>
      <c r="B18" s="6"/>
      <c r="C18" s="39" t="s">
        <v>25</v>
      </c>
      <c r="D18" s="22" t="s">
        <v>30</v>
      </c>
      <c r="E18" s="42">
        <v>3500</v>
      </c>
      <c r="F18" s="36">
        <f>G18</f>
        <v>3500</v>
      </c>
      <c r="G18" s="36">
        <f>SUM(H18:J18)</f>
        <v>3500</v>
      </c>
      <c r="H18" s="36">
        <v>0</v>
      </c>
      <c r="I18" s="36">
        <v>3500</v>
      </c>
      <c r="J18" s="36">
        <v>0</v>
      </c>
      <c r="K18" s="36">
        <v>0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</row>
    <row r="19" spans="1:80" ht="50.25" customHeight="1">
      <c r="A19" s="6"/>
      <c r="B19" s="34"/>
      <c r="C19" s="21">
        <v>2710</v>
      </c>
      <c r="D19" s="22" t="s">
        <v>37</v>
      </c>
      <c r="E19" s="42">
        <f>F19</f>
        <v>30000</v>
      </c>
      <c r="F19" s="36">
        <f>SUM(G19+K19)</f>
        <v>30000</v>
      </c>
      <c r="G19" s="36">
        <f>H19+I19+J19+K19</f>
        <v>30000</v>
      </c>
      <c r="H19" s="36">
        <v>0</v>
      </c>
      <c r="I19" s="36">
        <v>0</v>
      </c>
      <c r="J19" s="36">
        <v>30000</v>
      </c>
      <c r="K19" s="36">
        <v>0</v>
      </c>
      <c r="BY19" s="1"/>
      <c r="BZ19" s="1"/>
      <c r="CA19" s="1"/>
      <c r="CB19" s="1"/>
    </row>
    <row r="20" spans="1:80" ht="77.25" customHeight="1">
      <c r="A20" s="26"/>
      <c r="B20" s="55"/>
      <c r="C20" s="31">
        <v>2710</v>
      </c>
      <c r="D20" s="32" t="s">
        <v>38</v>
      </c>
      <c r="E20" s="47">
        <f>F20</f>
        <v>15000</v>
      </c>
      <c r="F20" s="46">
        <f>SUM(G20+K20)</f>
        <v>15000</v>
      </c>
      <c r="G20" s="46">
        <f>H20+I20+J20+K20</f>
        <v>15000</v>
      </c>
      <c r="H20" s="46">
        <v>0</v>
      </c>
      <c r="I20" s="46">
        <v>0</v>
      </c>
      <c r="J20" s="46">
        <v>15000</v>
      </c>
      <c r="K20" s="46">
        <v>0</v>
      </c>
      <c r="BY20" s="1"/>
      <c r="BZ20" s="1"/>
      <c r="CA20" s="1"/>
      <c r="CB20" s="1"/>
    </row>
    <row r="21" spans="1:80" ht="64.5" customHeight="1">
      <c r="A21" s="6"/>
      <c r="B21" s="6"/>
      <c r="C21" s="6">
        <v>6309</v>
      </c>
      <c r="D21" s="8" t="s">
        <v>39</v>
      </c>
      <c r="E21" s="42">
        <v>480654</v>
      </c>
      <c r="F21" s="53">
        <f>SUM(G21+K21)</f>
        <v>480654</v>
      </c>
      <c r="G21" s="54">
        <v>0</v>
      </c>
      <c r="H21" s="53">
        <v>0</v>
      </c>
      <c r="I21" s="53">
        <v>0</v>
      </c>
      <c r="J21" s="53">
        <v>0</v>
      </c>
      <c r="K21" s="53">
        <f>E21</f>
        <v>480654</v>
      </c>
      <c r="BY21" s="1"/>
      <c r="BZ21" s="1"/>
      <c r="CA21" s="1"/>
      <c r="CB21" s="1"/>
    </row>
    <row r="22" spans="1:80" ht="51.75" customHeight="1">
      <c r="A22" s="6"/>
      <c r="B22" s="6"/>
      <c r="C22" s="21">
        <v>6300</v>
      </c>
      <c r="D22" s="22" t="s">
        <v>40</v>
      </c>
      <c r="E22" s="42">
        <v>1153500</v>
      </c>
      <c r="F22" s="36">
        <f>SUM(G22:K22)</f>
        <v>1153500</v>
      </c>
      <c r="G22" s="36">
        <v>0</v>
      </c>
      <c r="H22" s="36">
        <v>0</v>
      </c>
      <c r="I22" s="36">
        <v>0</v>
      </c>
      <c r="J22" s="36">
        <v>0</v>
      </c>
      <c r="K22" s="36">
        <f>E22</f>
        <v>1153500</v>
      </c>
      <c r="BY22" s="1"/>
      <c r="BZ22" s="1"/>
      <c r="CA22" s="1"/>
      <c r="CB22" s="1"/>
    </row>
    <row r="23" spans="1:80" ht="51" customHeight="1">
      <c r="A23" s="6"/>
      <c r="B23" s="6"/>
      <c r="C23" s="23">
        <v>6300</v>
      </c>
      <c r="D23" s="22" t="s">
        <v>41</v>
      </c>
      <c r="E23" s="42">
        <v>200000</v>
      </c>
      <c r="F23" s="36">
        <f>SUM(G23:K23)</f>
        <v>200000</v>
      </c>
      <c r="G23" s="44">
        <v>0</v>
      </c>
      <c r="H23" s="44">
        <v>0</v>
      </c>
      <c r="I23" s="44">
        <v>0</v>
      </c>
      <c r="J23" s="44">
        <v>0</v>
      </c>
      <c r="K23" s="44">
        <v>200000</v>
      </c>
      <c r="BY23" s="1"/>
      <c r="BZ23" s="1"/>
      <c r="CA23" s="1"/>
      <c r="CB23" s="1"/>
    </row>
    <row r="24" spans="1:80" ht="22.5" customHeight="1">
      <c r="A24" s="10">
        <v>710</v>
      </c>
      <c r="B24" s="10"/>
      <c r="C24" s="10"/>
      <c r="D24" s="24" t="s">
        <v>31</v>
      </c>
      <c r="E24" s="45">
        <f>E25</f>
        <v>125000</v>
      </c>
      <c r="F24" s="45">
        <f>G24</f>
        <v>125000</v>
      </c>
      <c r="G24" s="45">
        <f aca="true" t="shared" si="0" ref="G24:G29">SUM(H24:K24)</f>
        <v>125000</v>
      </c>
      <c r="H24" s="45">
        <f aca="true" t="shared" si="1" ref="H24:K25">H25</f>
        <v>0</v>
      </c>
      <c r="I24" s="45">
        <f t="shared" si="1"/>
        <v>125000</v>
      </c>
      <c r="J24" s="45">
        <f t="shared" si="1"/>
        <v>0</v>
      </c>
      <c r="K24" s="45">
        <f t="shared" si="1"/>
        <v>0</v>
      </c>
      <c r="BY24" s="1"/>
      <c r="BZ24" s="1"/>
      <c r="CA24" s="1"/>
      <c r="CB24" s="1"/>
    </row>
    <row r="25" spans="1:80" ht="18" customHeight="1">
      <c r="A25" s="6"/>
      <c r="B25" s="15">
        <v>71014</v>
      </c>
      <c r="C25" s="15"/>
      <c r="D25" s="25" t="s">
        <v>32</v>
      </c>
      <c r="E25" s="43">
        <f>E26</f>
        <v>125000</v>
      </c>
      <c r="F25" s="20">
        <f>G25</f>
        <v>125000</v>
      </c>
      <c r="G25" s="56">
        <f t="shared" si="0"/>
        <v>125000</v>
      </c>
      <c r="H25" s="20">
        <f t="shared" si="1"/>
        <v>0</v>
      </c>
      <c r="I25" s="20">
        <f t="shared" si="1"/>
        <v>125000</v>
      </c>
      <c r="J25" s="20">
        <f t="shared" si="1"/>
        <v>0</v>
      </c>
      <c r="K25" s="20">
        <f t="shared" si="1"/>
        <v>0</v>
      </c>
      <c r="BY25" s="1"/>
      <c r="BZ25" s="1"/>
      <c r="CA25" s="1"/>
      <c r="CB25" s="1"/>
    </row>
    <row r="26" spans="1:80" ht="43.5" customHeight="1">
      <c r="A26" s="26"/>
      <c r="B26" s="26"/>
      <c r="C26" s="40" t="s">
        <v>33</v>
      </c>
      <c r="D26" s="27" t="s">
        <v>42</v>
      </c>
      <c r="E26" s="46">
        <v>125000</v>
      </c>
      <c r="F26" s="47">
        <f>G26+K26</f>
        <v>125000</v>
      </c>
      <c r="G26" s="46">
        <f t="shared" si="0"/>
        <v>125000</v>
      </c>
      <c r="H26" s="47">
        <v>0</v>
      </c>
      <c r="I26" s="47">
        <f>125000</f>
        <v>125000</v>
      </c>
      <c r="J26" s="47">
        <v>0</v>
      </c>
      <c r="K26" s="47">
        <v>0</v>
      </c>
      <c r="BY26" s="1"/>
      <c r="BZ26" s="1"/>
      <c r="CA26" s="1"/>
      <c r="CB26" s="1"/>
    </row>
    <row r="27" spans="1:80" ht="22.5" customHeight="1">
      <c r="A27" s="10">
        <v>801</v>
      </c>
      <c r="B27" s="10"/>
      <c r="C27" s="10"/>
      <c r="D27" s="24" t="s">
        <v>21</v>
      </c>
      <c r="E27" s="45">
        <f>E28</f>
        <v>42000</v>
      </c>
      <c r="F27" s="45">
        <f>G27</f>
        <v>42000</v>
      </c>
      <c r="G27" s="45">
        <f t="shared" si="0"/>
        <v>42000</v>
      </c>
      <c r="H27" s="45">
        <f aca="true" t="shared" si="2" ref="H27:K28">H28</f>
        <v>0</v>
      </c>
      <c r="I27" s="45">
        <f t="shared" si="2"/>
        <v>0</v>
      </c>
      <c r="J27" s="45">
        <f t="shared" si="2"/>
        <v>42000</v>
      </c>
      <c r="K27" s="45">
        <f t="shared" si="2"/>
        <v>0</v>
      </c>
      <c r="BY27" s="1"/>
      <c r="BZ27" s="1"/>
      <c r="CA27" s="1"/>
      <c r="CB27" s="1"/>
    </row>
    <row r="28" spans="1:80" ht="18" customHeight="1">
      <c r="A28" s="6"/>
      <c r="B28" s="15">
        <v>80130</v>
      </c>
      <c r="C28" s="15"/>
      <c r="D28" s="25" t="s">
        <v>36</v>
      </c>
      <c r="E28" s="43">
        <f>E29</f>
        <v>42000</v>
      </c>
      <c r="F28" s="20">
        <f>G28</f>
        <v>42000</v>
      </c>
      <c r="G28" s="56">
        <f t="shared" si="0"/>
        <v>42000</v>
      </c>
      <c r="H28" s="20">
        <f t="shared" si="2"/>
        <v>0</v>
      </c>
      <c r="I28" s="20">
        <f t="shared" si="2"/>
        <v>0</v>
      </c>
      <c r="J28" s="20">
        <f t="shared" si="2"/>
        <v>42000</v>
      </c>
      <c r="K28" s="20">
        <f t="shared" si="2"/>
        <v>0</v>
      </c>
      <c r="BY28" s="1"/>
      <c r="BZ28" s="1"/>
      <c r="CA28" s="1"/>
      <c r="CB28" s="1"/>
    </row>
    <row r="29" spans="1:80" ht="43.5" customHeight="1">
      <c r="A29" s="26"/>
      <c r="B29" s="26"/>
      <c r="C29" s="40">
        <v>2710</v>
      </c>
      <c r="D29" s="27" t="s">
        <v>43</v>
      </c>
      <c r="E29" s="46">
        <v>42000</v>
      </c>
      <c r="F29" s="47">
        <f>G29+K29</f>
        <v>42000</v>
      </c>
      <c r="G29" s="46">
        <f t="shared" si="0"/>
        <v>42000</v>
      </c>
      <c r="H29" s="47">
        <v>0</v>
      </c>
      <c r="I29" s="47">
        <v>0</v>
      </c>
      <c r="J29" s="47">
        <v>42000</v>
      </c>
      <c r="K29" s="47">
        <v>0</v>
      </c>
      <c r="BY29" s="1"/>
      <c r="BZ29" s="1"/>
      <c r="CA29" s="1"/>
      <c r="CB29" s="1"/>
    </row>
    <row r="30" spans="1:80" ht="18.75" customHeight="1">
      <c r="A30" s="10">
        <v>852</v>
      </c>
      <c r="B30" s="10"/>
      <c r="C30" s="10"/>
      <c r="D30" s="24" t="s">
        <v>15</v>
      </c>
      <c r="E30" s="48">
        <f>F30</f>
        <v>1175280</v>
      </c>
      <c r="F30" s="45">
        <f>F31+F34</f>
        <v>1175280</v>
      </c>
      <c r="G30" s="45">
        <f>G31+G34</f>
        <v>1175280</v>
      </c>
      <c r="H30" s="45">
        <f>H31+H34</f>
        <v>360000</v>
      </c>
      <c r="I30" s="45">
        <f>I31+I34</f>
        <v>385200</v>
      </c>
      <c r="J30" s="45">
        <f>J31+J34</f>
        <v>430080</v>
      </c>
      <c r="K30" s="45"/>
      <c r="BY30" s="1"/>
      <c r="BZ30" s="1"/>
      <c r="CA30" s="1"/>
      <c r="CB30" s="1"/>
    </row>
    <row r="31" spans="1:80" ht="18" customHeight="1">
      <c r="A31" s="21"/>
      <c r="B31" s="15">
        <v>85201</v>
      </c>
      <c r="C31" s="15"/>
      <c r="D31" s="25" t="s">
        <v>16</v>
      </c>
      <c r="E31" s="43">
        <f>E32+E33</f>
        <v>358080</v>
      </c>
      <c r="F31" s="20">
        <f>SUM(F32:F33)</f>
        <v>358080</v>
      </c>
      <c r="G31" s="20">
        <f>SUM(G32:G33)</f>
        <v>358080</v>
      </c>
      <c r="H31" s="20">
        <f>H32+H33</f>
        <v>144000</v>
      </c>
      <c r="I31" s="20">
        <f>SUM(I33:I33)</f>
        <v>0</v>
      </c>
      <c r="J31" s="20">
        <f>SUM(J32:J33)</f>
        <v>214080</v>
      </c>
      <c r="K31" s="20"/>
      <c r="BY31" s="1"/>
      <c r="BZ31" s="1"/>
      <c r="CA31" s="1"/>
      <c r="CB31" s="1"/>
    </row>
    <row r="32" spans="1:80" ht="43.5" customHeight="1">
      <c r="A32" s="6"/>
      <c r="B32" s="35"/>
      <c r="C32" s="23">
        <v>2310</v>
      </c>
      <c r="D32" s="22" t="s">
        <v>34</v>
      </c>
      <c r="E32" s="42">
        <f>31200+38880</f>
        <v>70080</v>
      </c>
      <c r="F32" s="44">
        <f>G32</f>
        <v>70080</v>
      </c>
      <c r="G32" s="44">
        <f>SUM(H32:K32)</f>
        <v>70080</v>
      </c>
      <c r="H32" s="44">
        <v>0</v>
      </c>
      <c r="I32" s="44">
        <v>0</v>
      </c>
      <c r="J32" s="44">
        <f>31200+38880</f>
        <v>70080</v>
      </c>
      <c r="K32" s="44">
        <v>0</v>
      </c>
      <c r="BY32" s="1"/>
      <c r="BZ32" s="1"/>
      <c r="CA32" s="1"/>
      <c r="CB32" s="1"/>
    </row>
    <row r="33" spans="1:80" ht="45.75" customHeight="1">
      <c r="A33" s="26"/>
      <c r="B33" s="31"/>
      <c r="C33" s="31">
        <v>2320</v>
      </c>
      <c r="D33" s="32" t="s">
        <v>19</v>
      </c>
      <c r="E33" s="47">
        <v>288000</v>
      </c>
      <c r="F33" s="46">
        <f>G33+K33</f>
        <v>288000</v>
      </c>
      <c r="G33" s="46">
        <f>SUM(H33:J33)</f>
        <v>288000</v>
      </c>
      <c r="H33" s="46">
        <v>144000</v>
      </c>
      <c r="I33" s="46">
        <v>0</v>
      </c>
      <c r="J33" s="46">
        <v>144000</v>
      </c>
      <c r="K33" s="46">
        <v>0</v>
      </c>
      <c r="BY33" s="1"/>
      <c r="BZ33" s="1"/>
      <c r="CA33" s="1"/>
      <c r="CB33" s="1"/>
    </row>
    <row r="34" spans="1:80" ht="18.75" customHeight="1">
      <c r="A34" s="6"/>
      <c r="B34" s="28">
        <v>85204</v>
      </c>
      <c r="C34" s="28"/>
      <c r="D34" s="29" t="s">
        <v>17</v>
      </c>
      <c r="E34" s="43">
        <f>E35+E36</f>
        <v>817200</v>
      </c>
      <c r="F34" s="43">
        <f>G34+K34</f>
        <v>817200</v>
      </c>
      <c r="G34" s="43">
        <f>SUM(H34:J34)</f>
        <v>817200</v>
      </c>
      <c r="H34" s="43">
        <f>H35+H36</f>
        <v>216000</v>
      </c>
      <c r="I34" s="43">
        <f>I36+I35</f>
        <v>385200</v>
      </c>
      <c r="J34" s="43">
        <f>J36</f>
        <v>216000</v>
      </c>
      <c r="K34" s="43">
        <f>K35+K36</f>
        <v>0</v>
      </c>
      <c r="BY34" s="1"/>
      <c r="BZ34" s="1"/>
      <c r="CA34" s="1"/>
      <c r="CB34" s="1"/>
    </row>
    <row r="35" spans="1:80" ht="43.5" customHeight="1">
      <c r="A35" s="6"/>
      <c r="B35" s="35"/>
      <c r="C35" s="23">
        <v>2310</v>
      </c>
      <c r="D35" s="22" t="s">
        <v>35</v>
      </c>
      <c r="E35" s="42">
        <v>13200</v>
      </c>
      <c r="F35" s="44">
        <f>G35+K35</f>
        <v>13200</v>
      </c>
      <c r="G35" s="42">
        <f>SUM(H35:J35)</f>
        <v>13200</v>
      </c>
      <c r="H35" s="44">
        <v>0</v>
      </c>
      <c r="I35" s="44">
        <v>13200</v>
      </c>
      <c r="J35" s="44">
        <v>0</v>
      </c>
      <c r="K35" s="44">
        <v>0</v>
      </c>
      <c r="BY35" s="1"/>
      <c r="BZ35" s="1"/>
      <c r="CA35" s="1"/>
      <c r="CB35" s="1"/>
    </row>
    <row r="36" spans="1:80" ht="33" customHeight="1">
      <c r="A36" s="26"/>
      <c r="B36" s="30"/>
      <c r="C36" s="31">
        <v>2320</v>
      </c>
      <c r="D36" s="32" t="s">
        <v>18</v>
      </c>
      <c r="E36" s="42">
        <v>804000</v>
      </c>
      <c r="F36" s="46">
        <f>G36+K36</f>
        <v>804000</v>
      </c>
      <c r="G36" s="46">
        <f>SUM(H36:J36)</f>
        <v>804000</v>
      </c>
      <c r="H36" s="46">
        <v>216000</v>
      </c>
      <c r="I36" s="46">
        <v>372000</v>
      </c>
      <c r="J36" s="46">
        <v>216000</v>
      </c>
      <c r="K36" s="46">
        <v>0</v>
      </c>
      <c r="BY36" s="1"/>
      <c r="BZ36" s="1"/>
      <c r="CA36" s="1"/>
      <c r="CB36" s="1"/>
    </row>
    <row r="37" spans="1:76" s="58" customFormat="1" ht="18.75" customHeight="1">
      <c r="A37" s="10">
        <v>921</v>
      </c>
      <c r="B37" s="10"/>
      <c r="C37" s="10"/>
      <c r="D37" s="24" t="s">
        <v>45</v>
      </c>
      <c r="E37" s="48">
        <f>F37</f>
        <v>14000</v>
      </c>
      <c r="F37" s="45">
        <f>F38+F41</f>
        <v>14000</v>
      </c>
      <c r="G37" s="45">
        <f>G38+G41</f>
        <v>14000</v>
      </c>
      <c r="H37" s="45">
        <f>H38+H41</f>
        <v>0</v>
      </c>
      <c r="I37" s="45">
        <f>I38+I41</f>
        <v>14000</v>
      </c>
      <c r="J37" s="45">
        <f>J38+J41</f>
        <v>0</v>
      </c>
      <c r="K37" s="45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</row>
    <row r="38" spans="1:76" s="58" customFormat="1" ht="18" customHeight="1">
      <c r="A38" s="59"/>
      <c r="B38" s="15">
        <v>92118</v>
      </c>
      <c r="C38" s="15"/>
      <c r="D38" s="25" t="s">
        <v>46</v>
      </c>
      <c r="E38" s="43">
        <f>E39</f>
        <v>14000</v>
      </c>
      <c r="F38" s="20">
        <f>SUM(F39)</f>
        <v>14000</v>
      </c>
      <c r="G38" s="20">
        <f>SUM(G39)</f>
        <v>14000</v>
      </c>
      <c r="H38" s="20">
        <f>H39</f>
        <v>0</v>
      </c>
      <c r="I38" s="20">
        <f>SUM(I39)</f>
        <v>14000</v>
      </c>
      <c r="J38" s="20">
        <f>SUM(J39)</f>
        <v>0</v>
      </c>
      <c r="K38" s="2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</row>
    <row r="39" spans="1:76" s="58" customFormat="1" ht="43.5" customHeight="1">
      <c r="A39" s="60"/>
      <c r="B39" s="35"/>
      <c r="C39" s="61">
        <v>2710</v>
      </c>
      <c r="D39" s="62" t="s">
        <v>44</v>
      </c>
      <c r="E39" s="48">
        <v>14000</v>
      </c>
      <c r="F39" s="56">
        <f>G39</f>
        <v>14000</v>
      </c>
      <c r="G39" s="56">
        <f>SUM(H39:K39)</f>
        <v>14000</v>
      </c>
      <c r="H39" s="56">
        <v>0</v>
      </c>
      <c r="I39" s="56">
        <v>14000</v>
      </c>
      <c r="J39" s="56"/>
      <c r="K39" s="56">
        <v>0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</row>
    <row r="40" spans="1:80" ht="27" customHeight="1">
      <c r="A40" s="69" t="s">
        <v>7</v>
      </c>
      <c r="B40" s="70"/>
      <c r="C40" s="70"/>
      <c r="D40" s="71"/>
      <c r="E40" s="49">
        <f aca="true" t="shared" si="3" ref="E40:J40">E10+E24+E30+E27+E37</f>
        <v>5546439</v>
      </c>
      <c r="F40" s="49">
        <f t="shared" si="3"/>
        <v>5546439</v>
      </c>
      <c r="G40" s="49">
        <f t="shared" si="3"/>
        <v>3712285</v>
      </c>
      <c r="H40" s="49">
        <f t="shared" si="3"/>
        <v>448027</v>
      </c>
      <c r="I40" s="49">
        <f t="shared" si="3"/>
        <v>1074700</v>
      </c>
      <c r="J40" s="49">
        <f t="shared" si="3"/>
        <v>2189558</v>
      </c>
      <c r="K40" s="49">
        <f>K10+K24+K30+K37</f>
        <v>1834154</v>
      </c>
      <c r="BY40" s="1"/>
      <c r="BZ40" s="1"/>
      <c r="CA40" s="1"/>
      <c r="CB40" s="1"/>
    </row>
    <row r="41" spans="1:11" ht="12.75">
      <c r="A41" s="2"/>
      <c r="B41" s="2"/>
      <c r="C41" s="2"/>
      <c r="D41" s="2"/>
      <c r="E41" s="2"/>
      <c r="F41" s="2"/>
      <c r="G41" s="2"/>
      <c r="H41" s="2"/>
      <c r="I41" s="3"/>
      <c r="J41" s="3"/>
      <c r="K41" s="3"/>
    </row>
    <row r="42" spans="1:11" ht="12.75">
      <c r="A42" s="4"/>
      <c r="B42" s="2"/>
      <c r="C42" s="2"/>
      <c r="D42" s="2"/>
      <c r="E42" s="2"/>
      <c r="F42" s="2"/>
      <c r="G42" s="33">
        <f>G40+K40</f>
        <v>5546439</v>
      </c>
      <c r="H42" s="3"/>
      <c r="I42" s="3"/>
      <c r="J42" s="3"/>
      <c r="K42" s="3"/>
    </row>
    <row r="43" spans="1:11" ht="12.75">
      <c r="A43" s="2"/>
      <c r="B43" s="2"/>
      <c r="C43" s="2"/>
      <c r="D43" s="2"/>
      <c r="E43" s="2"/>
      <c r="F43" s="2"/>
      <c r="G43" s="2"/>
      <c r="H43" s="2"/>
      <c r="I43" s="3"/>
      <c r="J43" s="50">
        <f>G40+K40</f>
        <v>5546439</v>
      </c>
      <c r="K43" s="3"/>
    </row>
    <row r="44" spans="1:11" ht="12.75">
      <c r="A44" s="2"/>
      <c r="B44" s="2"/>
      <c r="C44" s="2"/>
      <c r="D44" s="2"/>
      <c r="E44" s="2"/>
      <c r="F44" s="2"/>
      <c r="G44" s="2"/>
      <c r="H44" s="51">
        <f>H40+I40+J40</f>
        <v>3712285</v>
      </c>
      <c r="I44" s="3"/>
      <c r="J44" s="3"/>
      <c r="K44" s="3"/>
    </row>
    <row r="45" ht="12.75">
      <c r="H45" s="52">
        <f>G40-H44</f>
        <v>0</v>
      </c>
    </row>
  </sheetData>
  <mergeCells count="14">
    <mergeCell ref="C6:C8"/>
    <mergeCell ref="D6:D8"/>
    <mergeCell ref="G1:K1"/>
    <mergeCell ref="A40:D40"/>
    <mergeCell ref="K7:K8"/>
    <mergeCell ref="A4:K4"/>
    <mergeCell ref="A6:A8"/>
    <mergeCell ref="B6:B8"/>
    <mergeCell ref="E6:E8"/>
    <mergeCell ref="F6:F8"/>
    <mergeCell ref="G6:K6"/>
    <mergeCell ref="G7:G8"/>
    <mergeCell ref="H7:J7"/>
    <mergeCell ref="H2:K2"/>
  </mergeCells>
  <printOptions/>
  <pageMargins left="1" right="0.1968503937007874" top="0.57" bottom="0.31496062992125984" header="0.59" footer="0.2362204724409449"/>
  <pageSetup horizontalDpi="600" verticalDpi="600" orientation="landscape" paperSize="9" scale="83" r:id="rId1"/>
  <rowBreaks count="2" manualBreakCount="2">
    <brk id="20" max="10" man="1"/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pmarcinkowska</cp:lastModifiedBy>
  <cp:lastPrinted>2012-02-02T09:10:43Z</cp:lastPrinted>
  <dcterms:created xsi:type="dcterms:W3CDTF">2006-12-05T09:26:29Z</dcterms:created>
  <dcterms:modified xsi:type="dcterms:W3CDTF">2012-02-02T09:10:43Z</dcterms:modified>
  <cp:category/>
  <cp:version/>
  <cp:contentType/>
  <cp:contentStatus/>
</cp:coreProperties>
</file>