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Arkusz1" sheetId="1" r:id="rId1"/>
  </sheets>
  <definedNames>
    <definedName name="_xlnm.Print_Area" localSheetId="0">'Arkusz1'!$A$1:$C$37</definedName>
  </definedNames>
  <calcPr fullCalcOnLoad="1"/>
</workbook>
</file>

<file path=xl/sharedStrings.xml><?xml version="1.0" encoding="utf-8"?>
<sst xmlns="http://schemas.openxmlformats.org/spreadsheetml/2006/main" count="49" uniqueCount="48">
  <si>
    <t>ZESTAWIENIE PRZYCHODÓW I DOCHODÓW</t>
  </si>
  <si>
    <t>Pozycja</t>
  </si>
  <si>
    <t>Treść</t>
  </si>
  <si>
    <t>PRZYCHODY I DOCHODY BUDŻETU</t>
  </si>
  <si>
    <t>1.</t>
  </si>
  <si>
    <t>2.</t>
  </si>
  <si>
    <t xml:space="preserve">Kredyty bankowe na inwestycje drogowe, w tym: </t>
  </si>
  <si>
    <t>3.</t>
  </si>
  <si>
    <t xml:space="preserve">Kredyty bankowe na inwestycje oświatowe, w tym: </t>
  </si>
  <si>
    <t>4.</t>
  </si>
  <si>
    <t xml:space="preserve">Kredyty bankowe na inwestycje pozostałe, w tym: </t>
  </si>
  <si>
    <t>5.</t>
  </si>
  <si>
    <t>6.</t>
  </si>
  <si>
    <t>DOCHODY</t>
  </si>
  <si>
    <t>ROZCHODY I WYDATKI BUDŻETU</t>
  </si>
  <si>
    <t>ROZCHODY</t>
  </si>
  <si>
    <t>WYDATKI</t>
  </si>
  <si>
    <t>różnica</t>
  </si>
  <si>
    <r>
      <t xml:space="preserve">RAZEM ROZCHODY I WYDATKI </t>
    </r>
    <r>
      <rPr>
        <b/>
        <sz val="10"/>
        <rFont val="Times New Roman"/>
        <family val="1"/>
      </rPr>
      <t>(1+2)</t>
    </r>
  </si>
  <si>
    <t>Poprawa spójności układu komunikacyjnego Cieszyna etap 2, część I-Przebudowa ul. Bielskiej 2619 S w Cieszynie</t>
  </si>
  <si>
    <t>Poprawa spójności układu komunikacyjnego Cieszyna etap 2,część II-Przebudowa ul. Bielskiej 2619 S w Cieszynie na odc. od km2+635 do km3+648</t>
  </si>
  <si>
    <t>Przebudowa skrzyżowania ulic:Daszyńskiego, Strażackiej i Kościelnej wraz z przyległą infrastrukturą drogową na rondo oraz przebudowa drogi dojazdowej do Szkoły Podstawowej nr 2 wraz z infrastrukturą techniczną i obsługą komunikacyjną Osiedla Cieszyńskie (zadanie prowadzone przez Miasto Ustroń)</t>
  </si>
  <si>
    <t>Przebudowa drogi  2614S - ul. Mickiewicza w Skoczowie na odcinku od skrzyżowania z ul. Cieszyńską do mostu na rzece Bładnica ( zadanie prowadzone przez Miasto Skoczów)</t>
  </si>
  <si>
    <t>Kompleksowa termomodernizacja budynków szkolnych ZSR w Międzyświeciu</t>
  </si>
  <si>
    <t>Termomodernizacja budynku szkoły Zespołu Szkół Technicznych w Cieszynie (kontynuacja zadania z 2010 r.)</t>
  </si>
  <si>
    <t>Modernizacja Szpitala Śląskiego w Cieszynie-etap II-utworzenie nowoczesnego bloku operacyjnego wraz z zapleczem diagnostycznym</t>
  </si>
  <si>
    <t>Modernizacja i rozbudowa Szpitala Śląskiego w Cieszynie-etap II- wyposażenie Szpitalnego Oddziału Ratunkowego</t>
  </si>
  <si>
    <t>Plan 2011 r.</t>
  </si>
  <si>
    <t>Remonty nawierzchni na drogach powiatowych</t>
  </si>
  <si>
    <t>7.</t>
  </si>
  <si>
    <t>Przychody z tytułu innych rozliczeń krajowych</t>
  </si>
  <si>
    <t>8.</t>
  </si>
  <si>
    <t>Pożyczka z WFOŚiGW na zadanie inwestycyjne pn.: "Termomodernizacja budynku szkoły Zespołu Szkół Technicznych w Cieszynie"</t>
  </si>
  <si>
    <r>
      <t xml:space="preserve">RAZEM PRZYCHODY </t>
    </r>
    <r>
      <rPr>
        <b/>
        <sz val="10"/>
        <rFont val="Times New Roman"/>
        <family val="1"/>
      </rPr>
      <t>(1+2+3+4+5+6)</t>
    </r>
  </si>
  <si>
    <r>
      <t xml:space="preserve">RAZEM PRZYCHODY I DOCHODY </t>
    </r>
    <r>
      <rPr>
        <b/>
        <sz val="10"/>
        <rFont val="Times New Roman"/>
        <family val="1"/>
      </rPr>
      <t>(7+8)</t>
    </r>
  </si>
  <si>
    <t>kredyty na wyprzedzające finanoswanie ze środków unijnych</t>
  </si>
  <si>
    <t>kredyty zaciągnięte we wcześniejszych latach</t>
  </si>
  <si>
    <t>pożyczki zaciagnięte we wczesniejszych latach</t>
  </si>
  <si>
    <r>
      <t xml:space="preserve"> </t>
    </r>
    <r>
      <rPr>
        <sz val="12"/>
        <rFont val="Times New Roman"/>
        <family val="1"/>
      </rPr>
      <t>Spłaty otrzymanych krajowych pożyczek i kredytów, w tym na:</t>
    </r>
  </si>
  <si>
    <t xml:space="preserve">ORAZ ROZCHODÓW I WYDATKÓW </t>
  </si>
  <si>
    <t xml:space="preserve">pożyczki planowane do udzielenia </t>
  </si>
  <si>
    <t>załącznik nr 1 do Uchwały Rady Powiatu Cieszyńskiego</t>
  </si>
  <si>
    <t>9.</t>
  </si>
  <si>
    <t>Pożyczka z WFOŚiGW na zadanie inwestycyjne "Zastosowanie kolektorów słonecznych dla przygotowania ciepłej wody użytkowej dla budynków WTZ w Drogomyślu"</t>
  </si>
  <si>
    <t>10.</t>
  </si>
  <si>
    <t xml:space="preserve">Sprzedaż papierów wartościowych wyemitowanych Powiat Cieszyński  na sfinansowanie modernizacji, remontów, zakupów inwestycyjnych i wykonania dokumentacji technicznych planowanych przez Zespół Zakładów Opieki Zdrowotnej w Cieszynie </t>
  </si>
  <si>
    <t>Poprawa spójności układu komunikacyjnego Cieszynaetap 1, część II - budowa drogi łączącej ul. Frysztacką z Graniczną (ul. Ładna - Boczna) (kontynuacja zadania z 2010 r.)</t>
  </si>
  <si>
    <t>nr XVII/ 133 /11 z dnia 28 grudnia 2011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</si>
</sst>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 CE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41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41" fontId="7" fillId="0" borderId="12" xfId="0" applyNumberFormat="1" applyFont="1" applyBorder="1" applyAlignment="1">
      <alignment vertical="center"/>
    </xf>
    <xf numFmtId="41" fontId="7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1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 wrapText="1"/>
    </xf>
    <xf numFmtId="41" fontId="5" fillId="0" borderId="1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 wrapText="1"/>
    </xf>
    <xf numFmtId="41" fontId="5" fillId="0" borderId="1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1" fontId="5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1" fontId="3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41" fontId="3" fillId="0" borderId="19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 wrapText="1"/>
    </xf>
    <xf numFmtId="41" fontId="1" fillId="0" borderId="0" xfId="0" applyNumberFormat="1" applyFont="1" applyAlignment="1">
      <alignment vertical="center"/>
    </xf>
    <xf numFmtId="0" fontId="10" fillId="0" borderId="10" xfId="0" applyFont="1" applyBorder="1" applyAlignment="1">
      <alignment vertical="center" wrapText="1"/>
    </xf>
    <xf numFmtId="41" fontId="3" fillId="0" borderId="10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 wrapText="1"/>
    </xf>
    <xf numFmtId="41" fontId="3" fillId="0" borderId="1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1" fontId="7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1" fontId="7" fillId="0" borderId="19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41" fontId="7" fillId="0" borderId="20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view="pageBreakPreview" zoomScale="90" zoomScaleNormal="90" zoomScaleSheetLayoutView="90" zoomScalePageLayoutView="0" workbookViewId="0" topLeftCell="A1">
      <selection activeCell="F8" sqref="F8"/>
    </sheetView>
  </sheetViews>
  <sheetFormatPr defaultColWidth="11.00390625" defaultRowHeight="12.75"/>
  <cols>
    <col min="1" max="1" width="9.75390625" style="1" customWidth="1"/>
    <col min="2" max="2" width="64.875" style="2" customWidth="1"/>
    <col min="3" max="3" width="18.875" style="2" customWidth="1"/>
    <col min="4" max="4" width="11.00390625" style="2" customWidth="1"/>
    <col min="5" max="5" width="14.125" style="2" customWidth="1"/>
    <col min="6" max="6" width="13.75390625" style="2" customWidth="1"/>
    <col min="7" max="7" width="14.375" style="2" customWidth="1"/>
    <col min="8" max="16384" width="11.00390625" style="2" customWidth="1"/>
  </cols>
  <sheetData>
    <row r="1" spans="2:3" ht="17.25" customHeight="1">
      <c r="B1" s="50" t="s">
        <v>41</v>
      </c>
      <c r="C1" s="50"/>
    </row>
    <row r="2" spans="1:4" ht="15.75" customHeight="1">
      <c r="A2" s="3"/>
      <c r="B2" s="51" t="s">
        <v>47</v>
      </c>
      <c r="C2" s="51"/>
      <c r="D2" s="4"/>
    </row>
    <row r="3" spans="1:3" ht="12.75">
      <c r="A3" s="3"/>
      <c r="B3" s="55"/>
      <c r="C3" s="55"/>
    </row>
    <row r="4" spans="1:3" ht="24.75" customHeight="1">
      <c r="A4" s="56" t="s">
        <v>0</v>
      </c>
      <c r="B4" s="56"/>
      <c r="C4" s="56"/>
    </row>
    <row r="5" spans="1:3" ht="24.75" customHeight="1">
      <c r="A5" s="56" t="s">
        <v>39</v>
      </c>
      <c r="B5" s="56"/>
      <c r="C5" s="56"/>
    </row>
    <row r="6" spans="1:3" ht="12" customHeight="1">
      <c r="A6" s="3"/>
      <c r="B6" s="5"/>
      <c r="C6" s="5"/>
    </row>
    <row r="7" spans="1:3" ht="19.5" customHeight="1">
      <c r="A7" s="6" t="s">
        <v>1</v>
      </c>
      <c r="B7" s="6" t="s">
        <v>2</v>
      </c>
      <c r="C7" s="6" t="s">
        <v>27</v>
      </c>
    </row>
    <row r="8" spans="1:3" ht="24.75" customHeight="1">
      <c r="A8" s="57" t="s">
        <v>3</v>
      </c>
      <c r="B8" s="58"/>
      <c r="C8" s="59"/>
    </row>
    <row r="9" spans="1:3" ht="31.5" customHeight="1">
      <c r="A9" s="7" t="s">
        <v>5</v>
      </c>
      <c r="B9" s="8" t="s">
        <v>6</v>
      </c>
      <c r="C9" s="9">
        <f>SUM(C10:C15)</f>
        <v>6748043</v>
      </c>
    </row>
    <row r="10" spans="1:3" ht="59.25" customHeight="1">
      <c r="A10" s="10"/>
      <c r="B10" s="11" t="s">
        <v>19</v>
      </c>
      <c r="C10" s="47">
        <f>1909443-268552</f>
        <v>1640891</v>
      </c>
    </row>
    <row r="11" spans="1:3" ht="43.5" customHeight="1">
      <c r="A11" s="12"/>
      <c r="B11" s="11" t="s">
        <v>20</v>
      </c>
      <c r="C11" s="13">
        <v>985100</v>
      </c>
    </row>
    <row r="12" spans="1:3" ht="78" customHeight="1">
      <c r="A12" s="12"/>
      <c r="B12" s="34" t="s">
        <v>21</v>
      </c>
      <c r="C12" s="14">
        <v>1208500</v>
      </c>
    </row>
    <row r="13" spans="1:3" ht="45">
      <c r="A13" s="12"/>
      <c r="B13" s="15" t="s">
        <v>22</v>
      </c>
      <c r="C13" s="14">
        <v>645000</v>
      </c>
    </row>
    <row r="14" spans="1:3" ht="30" customHeight="1">
      <c r="A14" s="12"/>
      <c r="B14" s="11" t="s">
        <v>28</v>
      </c>
      <c r="C14" s="14">
        <f>1000000+500000+500000</f>
        <v>2000000</v>
      </c>
    </row>
    <row r="15" spans="1:3" ht="50.25" customHeight="1">
      <c r="A15" s="12"/>
      <c r="B15" s="48" t="s">
        <v>46</v>
      </c>
      <c r="C15" s="49">
        <v>268552</v>
      </c>
    </row>
    <row r="16" spans="1:3" ht="42" customHeight="1">
      <c r="A16" s="7" t="s">
        <v>7</v>
      </c>
      <c r="B16" s="8" t="s">
        <v>8</v>
      </c>
      <c r="C16" s="9">
        <f>SUM(C17:C18)</f>
        <v>1377194</v>
      </c>
    </row>
    <row r="17" spans="1:3" ht="30">
      <c r="A17" s="10"/>
      <c r="B17" s="35" t="s">
        <v>23</v>
      </c>
      <c r="C17" s="36">
        <v>381913</v>
      </c>
    </row>
    <row r="18" spans="1:3" ht="30.75" customHeight="1">
      <c r="A18" s="12"/>
      <c r="B18" s="11" t="s">
        <v>24</v>
      </c>
      <c r="C18" s="37">
        <f>1339534-344253</f>
        <v>995281</v>
      </c>
    </row>
    <row r="19" spans="1:3" ht="32.25" customHeight="1">
      <c r="A19" s="7" t="s">
        <v>9</v>
      </c>
      <c r="B19" s="8" t="s">
        <v>10</v>
      </c>
      <c r="C19" s="9">
        <f>SUM(C20:C21)</f>
        <v>1614932</v>
      </c>
    </row>
    <row r="20" spans="1:3" ht="47.25">
      <c r="A20" s="12"/>
      <c r="B20" s="38" t="s">
        <v>25</v>
      </c>
      <c r="C20" s="36">
        <f>1036398-7652</f>
        <v>1028746</v>
      </c>
    </row>
    <row r="21" spans="1:3" ht="30">
      <c r="A21" s="12"/>
      <c r="B21" s="11" t="s">
        <v>26</v>
      </c>
      <c r="C21" s="37">
        <f>578534+7652</f>
        <v>586186</v>
      </c>
    </row>
    <row r="22" spans="1:5" ht="30">
      <c r="A22" s="7" t="s">
        <v>11</v>
      </c>
      <c r="B22" s="40" t="s">
        <v>32</v>
      </c>
      <c r="C22" s="41">
        <v>344253</v>
      </c>
      <c r="E22" s="39">
        <f>C22+C23</f>
        <v>357754</v>
      </c>
    </row>
    <row r="23" spans="1:5" ht="48" customHeight="1">
      <c r="A23" s="46" t="s">
        <v>12</v>
      </c>
      <c r="B23" s="42" t="s">
        <v>43</v>
      </c>
      <c r="C23" s="43">
        <f>19557-6056</f>
        <v>13501</v>
      </c>
      <c r="E23" s="39"/>
    </row>
    <row r="24" spans="1:5" ht="60" customHeight="1">
      <c r="A24" s="46" t="s">
        <v>29</v>
      </c>
      <c r="B24" s="42" t="s">
        <v>45</v>
      </c>
      <c r="C24" s="43">
        <f>5000000-2000000</f>
        <v>3000000</v>
      </c>
      <c r="E24" s="39"/>
    </row>
    <row r="25" spans="1:3" ht="30.75" customHeight="1">
      <c r="A25" s="7" t="s">
        <v>31</v>
      </c>
      <c r="B25" s="40" t="s">
        <v>30</v>
      </c>
      <c r="C25" s="41">
        <f>527727-25804+27000+80000+46640+28294</f>
        <v>683857</v>
      </c>
    </row>
    <row r="26" spans="1:3" ht="33.75" customHeight="1">
      <c r="A26" s="7" t="s">
        <v>42</v>
      </c>
      <c r="B26" s="16" t="s">
        <v>33</v>
      </c>
      <c r="C26" s="17">
        <f>C9+C16+C19+C25+C22+C23+C24</f>
        <v>13781780</v>
      </c>
    </row>
    <row r="27" spans="1:3" ht="26.25" customHeight="1">
      <c r="A27" s="10" t="s">
        <v>44</v>
      </c>
      <c r="B27" s="18" t="s">
        <v>13</v>
      </c>
      <c r="C27" s="19">
        <f>177478200+242313+60220+88376+585228+25000+59259+36500+95168-1097266+215000+42950+2229508+2309412-488000+6000-18480</f>
        <v>181869388</v>
      </c>
    </row>
    <row r="28" spans="1:3" ht="28.5" customHeight="1" thickBot="1">
      <c r="A28" s="20"/>
      <c r="B28" s="21" t="s">
        <v>34</v>
      </c>
      <c r="C28" s="22">
        <f>C26+C27</f>
        <v>195651168</v>
      </c>
    </row>
    <row r="29" spans="1:3" ht="19.5" customHeight="1" thickTop="1">
      <c r="A29" s="52" t="s">
        <v>14</v>
      </c>
      <c r="B29" s="53"/>
      <c r="C29" s="54"/>
    </row>
    <row r="30" spans="1:3" ht="19.5" customHeight="1">
      <c r="A30" s="23" t="s">
        <v>4</v>
      </c>
      <c r="B30" s="24" t="s">
        <v>15</v>
      </c>
      <c r="C30" s="25">
        <f>C31</f>
        <v>23526218</v>
      </c>
    </row>
    <row r="31" spans="1:3" ht="34.5" customHeight="1">
      <c r="A31" s="7"/>
      <c r="B31" s="16" t="s">
        <v>38</v>
      </c>
      <c r="C31" s="9">
        <f>18170000+5182022-25804+80000+120000</f>
        <v>23526218</v>
      </c>
    </row>
    <row r="32" spans="1:5" ht="34.5" customHeight="1">
      <c r="A32" s="10"/>
      <c r="B32" s="44" t="s">
        <v>35</v>
      </c>
      <c r="C32" s="45">
        <v>18170000</v>
      </c>
      <c r="E32" s="39">
        <f>SUM(C32:C34)</f>
        <v>23326218</v>
      </c>
    </row>
    <row r="33" spans="1:3" ht="34.5" customHeight="1">
      <c r="A33" s="12"/>
      <c r="B33" s="44" t="s">
        <v>36</v>
      </c>
      <c r="C33" s="45">
        <v>4798475</v>
      </c>
    </row>
    <row r="34" spans="1:3" ht="34.5" customHeight="1">
      <c r="A34" s="12"/>
      <c r="B34" s="44" t="s">
        <v>37</v>
      </c>
      <c r="C34" s="45">
        <v>357743</v>
      </c>
    </row>
    <row r="35" spans="1:3" ht="34.5" customHeight="1">
      <c r="A35" s="33"/>
      <c r="B35" s="44" t="s">
        <v>40</v>
      </c>
      <c r="C35" s="45">
        <f>80000+120000</f>
        <v>200000</v>
      </c>
    </row>
    <row r="36" spans="1:3" ht="24.75" customHeight="1">
      <c r="A36" s="10" t="s">
        <v>5</v>
      </c>
      <c r="B36" s="18" t="s">
        <v>16</v>
      </c>
      <c r="C36" s="19">
        <f>167880740+242313+60220+88376+507633+97152+25000+5000000+59259-6056+36500+95168-1257745+215000+42950+2229508+221412-1400000+6000-2000000-18480</f>
        <v>172124950</v>
      </c>
    </row>
    <row r="37" spans="1:3" ht="26.25" customHeight="1">
      <c r="A37" s="7"/>
      <c r="B37" s="18" t="s">
        <v>18</v>
      </c>
      <c r="C37" s="19">
        <f>C30+C36</f>
        <v>195651168</v>
      </c>
    </row>
    <row r="38" spans="1:3" ht="15.75">
      <c r="A38" s="26"/>
      <c r="B38" s="27" t="s">
        <v>17</v>
      </c>
      <c r="C38" s="28">
        <f>C28-C37</f>
        <v>0</v>
      </c>
    </row>
    <row r="39" spans="1:3" ht="15.75">
      <c r="A39" s="26"/>
      <c r="B39" s="29"/>
      <c r="C39" s="30"/>
    </row>
    <row r="40" spans="1:3" ht="15.75">
      <c r="A40" s="26"/>
      <c r="B40" s="29"/>
      <c r="C40" s="28"/>
    </row>
    <row r="41" spans="1:3" ht="15.75">
      <c r="A41" s="26"/>
      <c r="B41" s="29"/>
      <c r="C41" s="29"/>
    </row>
    <row r="42" spans="1:3" ht="15.75">
      <c r="A42" s="26"/>
      <c r="B42" s="29"/>
      <c r="C42" s="29"/>
    </row>
    <row r="43" spans="1:3" ht="15.75">
      <c r="A43" s="26"/>
      <c r="B43" s="29"/>
      <c r="C43" s="29"/>
    </row>
    <row r="44" spans="1:3" ht="15.75">
      <c r="A44" s="26"/>
      <c r="B44" s="29"/>
      <c r="C44" s="29"/>
    </row>
    <row r="45" spans="1:3" ht="15.75">
      <c r="A45" s="26"/>
      <c r="B45" s="29"/>
      <c r="C45" s="29"/>
    </row>
    <row r="46" spans="1:3" ht="15.75">
      <c r="A46" s="26"/>
      <c r="B46" s="29"/>
      <c r="C46" s="29"/>
    </row>
    <row r="47" spans="1:3" ht="15.75">
      <c r="A47" s="26"/>
      <c r="B47" s="29"/>
      <c r="C47" s="29"/>
    </row>
    <row r="48" spans="1:3" ht="12.75">
      <c r="A48" s="31"/>
      <c r="B48" s="32"/>
      <c r="C48" s="32"/>
    </row>
    <row r="49" spans="1:3" ht="12.75">
      <c r="A49" s="31"/>
      <c r="B49" s="32"/>
      <c r="C49" s="32"/>
    </row>
  </sheetData>
  <sheetProtection/>
  <mergeCells count="7">
    <mergeCell ref="B1:C1"/>
    <mergeCell ref="B2:C2"/>
    <mergeCell ref="A29:C29"/>
    <mergeCell ref="B3:C3"/>
    <mergeCell ref="A4:C4"/>
    <mergeCell ref="A5:C5"/>
    <mergeCell ref="A8:C8"/>
  </mergeCells>
  <printOptions/>
  <pageMargins left="1.12" right="0.7874015748031497" top="0.5905511811023623" bottom="0.7874015748031497" header="0.5118110236220472" footer="0.5118110236220472"/>
  <pageSetup firstPageNumber="22" useFirstPageNumber="1" horizontalDpi="600" verticalDpi="600" orientation="portrait" scale="85" r:id="rId1"/>
  <rowBreaks count="1" manualBreakCount="1">
    <brk id="2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jwisniewski</dc:creator>
  <cp:keywords/>
  <dc:description/>
  <cp:lastModifiedBy>acholewa</cp:lastModifiedBy>
  <cp:lastPrinted>2012-01-02T09:01:50Z</cp:lastPrinted>
  <dcterms:created xsi:type="dcterms:W3CDTF">2010-05-17T08:57:26Z</dcterms:created>
  <dcterms:modified xsi:type="dcterms:W3CDTF">2012-01-05T07:00:24Z</dcterms:modified>
  <cp:category/>
  <cp:version/>
  <cp:contentType/>
  <cp:contentStatus/>
</cp:coreProperties>
</file>