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607" activeTab="0"/>
  </bookViews>
  <sheets>
    <sheet name="Wydatki" sheetId="1" r:id="rId1"/>
  </sheets>
  <definedNames>
    <definedName name="_xlnm.Print_Area" localSheetId="0">'Wydatki'!$A$1:$G$105</definedName>
    <definedName name="_xlnm.Print_Titles" localSheetId="0">'Wydatki'!$6:$7</definedName>
  </definedNames>
  <calcPr fullCalcOnLoad="1"/>
</workbook>
</file>

<file path=xl/sharedStrings.xml><?xml version="1.0" encoding="utf-8"?>
<sst xmlns="http://schemas.openxmlformats.org/spreadsheetml/2006/main" count="159" uniqueCount="140">
  <si>
    <t>Dział</t>
  </si>
  <si>
    <t>Rozdz.</t>
  </si>
  <si>
    <t>Treść</t>
  </si>
  <si>
    <t>Plan wg uchwały</t>
  </si>
  <si>
    <t>Plan po zmianach</t>
  </si>
  <si>
    <t>Wykonanie</t>
  </si>
  <si>
    <t>Wskaźnik    6 : 5</t>
  </si>
  <si>
    <t>3</t>
  </si>
  <si>
    <t>4</t>
  </si>
  <si>
    <t>w tym:</t>
  </si>
  <si>
    <t>600</t>
  </si>
  <si>
    <t>Transport i łączność</t>
  </si>
  <si>
    <t>60013</t>
  </si>
  <si>
    <t>Drogi publiczne wojewódzkie</t>
  </si>
  <si>
    <t>60014</t>
  </si>
  <si>
    <t>Drogi publiczne powiatowe</t>
  </si>
  <si>
    <t>710</t>
  </si>
  <si>
    <t>Działalność usługowa</t>
  </si>
  <si>
    <t>71012</t>
  </si>
  <si>
    <t>Ośrodki dokumentacji geodezyjnej i kartograficznej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</si>
  <si>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</si>
  <si>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</si>
  <si>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</si>
  <si>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</si>
  <si>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</si>
  <si>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</si>
  <si>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</si>
  <si>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</si>
  <si>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75045</t>
  </si>
  <si>
    <t>754</t>
  </si>
  <si>
    <t>Bezpieczeństwo publiczne i ochrona przeciwpożarowa</t>
  </si>
  <si>
    <t>75411</t>
  </si>
  <si>
    <t>Komendy powiatowe PSP</t>
  </si>
  <si>
    <t>801</t>
  </si>
  <si>
    <t>Oświata i wychowanie</t>
  </si>
  <si>
    <t>80120</t>
  </si>
  <si>
    <t>Licea ogólnokształcące</t>
  </si>
  <si>
    <t>- ZSO Skoczów</t>
  </si>
  <si>
    <t>- LO im.Osuchowskiego</t>
  </si>
  <si>
    <t>80130</t>
  </si>
  <si>
    <t>Szkoły zawodowe</t>
  </si>
  <si>
    <t>- ZSGH Wisła</t>
  </si>
  <si>
    <t>- ZSZ Skoczów</t>
  </si>
  <si>
    <t>80140</t>
  </si>
  <si>
    <t>853</t>
  </si>
  <si>
    <t>Placówki opiekuńczo-wychowawcze</t>
  </si>
  <si>
    <t>- DD w Cieszynie</t>
  </si>
  <si>
    <t>Domy pomocy społecznej</t>
  </si>
  <si>
    <t>- DPS Cieszyn</t>
  </si>
  <si>
    <t>- DPS Kończyce Małe</t>
  </si>
  <si>
    <t>- DPS Pogórze</t>
  </si>
  <si>
    <t>- DPS Skoczów</t>
  </si>
  <si>
    <t>Powiatowe centra pomocy rodzinie</t>
  </si>
  <si>
    <t>85321</t>
  </si>
  <si>
    <t>Zespoły do spraw orzekania o stopniu niepełnosprawności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</si>
  <si>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</si>
  <si>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</si>
  <si>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</si>
  <si>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</si>
  <si>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</si>
  <si>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</si>
  <si>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</si>
  <si>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Poradnie psychologiczno-pedagogiczne</t>
  </si>
  <si>
    <t>- PPP Cieszyn</t>
  </si>
  <si>
    <t>- PPP Skoczów</t>
  </si>
  <si>
    <t>85407</t>
  </si>
  <si>
    <t>Placówki wychowania pozaszkolnego</t>
  </si>
  <si>
    <t>85410</t>
  </si>
  <si>
    <t>Internaty i bursy szkolne</t>
  </si>
  <si>
    <t>85417</t>
  </si>
  <si>
    <t>Szkolne schroniska młodzieżowe</t>
  </si>
  <si>
    <t>- SSM Istebna</t>
  </si>
  <si>
    <t>OGÓŁEM</t>
  </si>
  <si>
    <t>Realizacja wydatków na wynagrodzenia i pochodne</t>
  </si>
  <si>
    <t>w układzie rozdziałów budżetowych i jednostek</t>
  </si>
  <si>
    <t>Tabela nr 6</t>
  </si>
  <si>
    <t>Rodziny zastępcze</t>
  </si>
  <si>
    <t>- ZSP nr 1 Cieszyn</t>
  </si>
  <si>
    <t>- ZSP Ustroń</t>
  </si>
  <si>
    <t>- ZSP Istebna</t>
  </si>
  <si>
    <t>- ZSB Cieszyn</t>
  </si>
  <si>
    <t>80146</t>
  </si>
  <si>
    <t>- ZSEG Cieszyn</t>
  </si>
  <si>
    <t>80123</t>
  </si>
  <si>
    <t>Licea profilowane</t>
  </si>
  <si>
    <t>80195</t>
  </si>
  <si>
    <t>852</t>
  </si>
  <si>
    <t>85201</t>
  </si>
  <si>
    <t>85202</t>
  </si>
  <si>
    <t>85204</t>
  </si>
  <si>
    <t>Pomoc społeczna</t>
  </si>
  <si>
    <t>Pozostałe zadania w zakresie polityki społecznej</t>
  </si>
  <si>
    <t>85218</t>
  </si>
  <si>
    <t>Pozostała działalność</t>
  </si>
  <si>
    <t>- ZSO Wisła</t>
  </si>
  <si>
    <t>71013</t>
  </si>
  <si>
    <t>Prace geodezyjne i kartograficzne (nieinwestycyjne)</t>
  </si>
  <si>
    <t>- ZSR Międzyświeć</t>
  </si>
  <si>
    <t>85395</t>
  </si>
  <si>
    <t>921</t>
  </si>
  <si>
    <t>Kultura i ochrona dziedzictwa narodowego</t>
  </si>
  <si>
    <t>92195</t>
  </si>
  <si>
    <t>851</t>
  </si>
  <si>
    <t>Ochrona zdrowia</t>
  </si>
  <si>
    <t>85195</t>
  </si>
  <si>
    <t>Pozostała działałność</t>
  </si>
  <si>
    <t>- Rodzinny Dom Dziecka Zamarski</t>
  </si>
  <si>
    <t>Centra kształcenia ustawicznego i praktycznego oraz ośrodki dokształcania zawodowego (dot.CKP Bażanowice)</t>
  </si>
  <si>
    <t>- Starostwo Powiatowe</t>
  </si>
  <si>
    <t>85295</t>
  </si>
  <si>
    <t>- OPDiR DD w Międzyświeciu</t>
  </si>
  <si>
    <t>- ZST Cieszyn</t>
  </si>
  <si>
    <t>80148</t>
  </si>
  <si>
    <t>Stołówki szkolne</t>
  </si>
  <si>
    <t xml:space="preserve">        - ZSEG Cieszyn</t>
  </si>
  <si>
    <t xml:space="preserve">        - ZSGH Wisła</t>
  </si>
  <si>
    <t>700</t>
  </si>
  <si>
    <t>Gospodarka mieszkaniowa</t>
  </si>
  <si>
    <t>70005</t>
  </si>
  <si>
    <t>Gospodarka gruntami i nieruchomościami</t>
  </si>
  <si>
    <t>85311</t>
  </si>
  <si>
    <t>Rehabilitacja zawodowa i społeczna osób niepełnosprawncyh</t>
  </si>
  <si>
    <t>Kwalifikacja wojskowa</t>
  </si>
  <si>
    <t>85415</t>
  </si>
  <si>
    <t>Pomoc materialna dla uczniów</t>
  </si>
  <si>
    <t>- ZSO im.Kopernika (II LO Cieszyn)</t>
  </si>
  <si>
    <t>- ZSO im. Kopernika (II LO Cieszyn)</t>
  </si>
  <si>
    <t>- I LO Cieszyn</t>
  </si>
  <si>
    <t xml:space="preserve">Dokształcanie i doskonalenie nauczycieli                                   </t>
  </si>
  <si>
    <t>803</t>
  </si>
  <si>
    <t>80309</t>
  </si>
  <si>
    <t>Szkolnictwo wyższe</t>
  </si>
  <si>
    <t>Pomoc materialna dla studentów i doktorantów</t>
  </si>
  <si>
    <t>85111</t>
  </si>
  <si>
    <t>Szpitale ogólne</t>
  </si>
  <si>
    <t>75075</t>
  </si>
  <si>
    <t>Promocja jendostek samorządu terytorialnego</t>
  </si>
  <si>
    <t>- wydatki programu Comenius</t>
  </si>
  <si>
    <t>- wydatki programu Operacyjnego Kapitał Ludzki</t>
  </si>
  <si>
    <t>- SSM Dobka (SSM Granit Wisła)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</si>
</sst>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d/mm"/>
    <numFmt numFmtId="167" formatCode="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5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 shrinkToFit="1"/>
    </xf>
    <xf numFmtId="3" fontId="9" fillId="0" borderId="11" xfId="0" applyNumberFormat="1" applyFont="1" applyFill="1" applyBorder="1" applyAlignment="1">
      <alignment horizontal="right" vertical="center"/>
    </xf>
    <xf numFmtId="164" fontId="9" fillId="0" borderId="11" xfId="54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164" fontId="9" fillId="0" borderId="11" xfId="54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164" fontId="10" fillId="0" borderId="14" xfId="54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 wrapText="1" shrinkToFit="1"/>
    </xf>
    <xf numFmtId="3" fontId="10" fillId="0" borderId="14" xfId="0" applyNumberFormat="1" applyFont="1" applyFill="1" applyBorder="1" applyAlignment="1">
      <alignment horizontal="right" vertical="center" wrapText="1" shrinkToFi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164" fontId="10" fillId="0" borderId="14" xfId="54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 wrapText="1" indent="2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 indent="2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/>
    </xf>
    <xf numFmtId="164" fontId="10" fillId="0" borderId="15" xfId="54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164" fontId="10" fillId="0" borderId="13" xfId="54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right" vertical="center" wrapText="1"/>
    </xf>
    <xf numFmtId="164" fontId="10" fillId="0" borderId="11" xfId="54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 indent="2"/>
    </xf>
    <xf numFmtId="49" fontId="10" fillId="0" borderId="15" xfId="0" applyNumberFormat="1" applyFont="1" applyFill="1" applyBorder="1" applyAlignment="1">
      <alignment horizontal="left" vertical="center" indent="2"/>
    </xf>
    <xf numFmtId="49" fontId="10" fillId="0" borderId="14" xfId="0" applyNumberFormat="1" applyFont="1" applyFill="1" applyBorder="1" applyAlignment="1">
      <alignment horizontal="left" vertical="center" wrapText="1" indent="2" shrinkToFi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vertical="top" wrapText="1"/>
    </xf>
    <xf numFmtId="3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vertical="center"/>
    </xf>
    <xf numFmtId="3" fontId="9" fillId="0" borderId="11" xfId="0" applyNumberFormat="1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view="pageBreakPreview" zoomScale="150" zoomScaleNormal="85" zoomScaleSheetLayoutView="150" zoomScalePageLayoutView="0" workbookViewId="0" topLeftCell="A40">
      <selection activeCell="H53" sqref="H53"/>
    </sheetView>
  </sheetViews>
  <sheetFormatPr defaultColWidth="9.00390625" defaultRowHeight="12.75"/>
  <cols>
    <col min="1" max="1" width="5.125" style="1" customWidth="1"/>
    <col min="2" max="2" width="6.125" style="1" customWidth="1"/>
    <col min="3" max="3" width="43.625" style="2" customWidth="1"/>
    <col min="4" max="4" width="11.375" style="2" customWidth="1"/>
    <col min="5" max="5" width="11.375" style="3" customWidth="1"/>
    <col min="6" max="6" width="10.125" style="3" customWidth="1"/>
    <col min="7" max="7" width="10.875" style="3" customWidth="1"/>
    <col min="8" max="8" width="9.875" style="3" bestFit="1" customWidth="1"/>
    <col min="9" max="16384" width="9.125" style="3" customWidth="1"/>
  </cols>
  <sheetData>
    <row r="1" spans="1:7" ht="11.25" customHeight="1">
      <c r="A1" s="9"/>
      <c r="B1" s="9"/>
      <c r="C1" s="10"/>
      <c r="D1" s="10"/>
      <c r="E1" s="11"/>
      <c r="F1" s="85" t="s">
        <v>75</v>
      </c>
      <c r="G1" s="85"/>
    </row>
    <row r="2" spans="1:7" ht="6" customHeight="1">
      <c r="A2" s="9"/>
      <c r="B2" s="9"/>
      <c r="C2" s="10"/>
      <c r="D2" s="10"/>
      <c r="E2" s="11"/>
      <c r="F2" s="12"/>
      <c r="G2" s="12"/>
    </row>
    <row r="3" spans="1:7" s="4" customFormat="1" ht="18.75" customHeight="1">
      <c r="A3" s="84" t="s">
        <v>73</v>
      </c>
      <c r="B3" s="84"/>
      <c r="C3" s="84"/>
      <c r="D3" s="84"/>
      <c r="E3" s="84"/>
      <c r="F3" s="84"/>
      <c r="G3" s="84"/>
    </row>
    <row r="4" spans="1:7" s="4" customFormat="1" ht="18" customHeight="1">
      <c r="A4" s="84" t="s">
        <v>74</v>
      </c>
      <c r="B4" s="84"/>
      <c r="C4" s="84"/>
      <c r="D4" s="84"/>
      <c r="E4" s="84"/>
      <c r="F4" s="84"/>
      <c r="G4" s="84"/>
    </row>
    <row r="5" spans="1:7" ht="4.5" customHeight="1">
      <c r="A5" s="13"/>
      <c r="B5" s="13"/>
      <c r="C5" s="14"/>
      <c r="D5" s="14"/>
      <c r="E5" s="15"/>
      <c r="F5" s="15"/>
      <c r="G5" s="15"/>
    </row>
    <row r="6" spans="1:7" s="5" customFormat="1" ht="25.5">
      <c r="A6" s="26" t="s">
        <v>0</v>
      </c>
      <c r="B6" s="27" t="s">
        <v>1</v>
      </c>
      <c r="C6" s="27" t="s">
        <v>2</v>
      </c>
      <c r="D6" s="27" t="s">
        <v>3</v>
      </c>
      <c r="E6" s="28" t="s">
        <v>4</v>
      </c>
      <c r="F6" s="28" t="s">
        <v>5</v>
      </c>
      <c r="G6" s="27" t="s">
        <v>6</v>
      </c>
    </row>
    <row r="7" spans="1:7" s="5" customFormat="1" ht="8.25" customHeight="1">
      <c r="A7" s="67">
        <v>1</v>
      </c>
      <c r="B7" s="67">
        <v>2</v>
      </c>
      <c r="C7" s="68" t="s">
        <v>7</v>
      </c>
      <c r="D7" s="68" t="s">
        <v>8</v>
      </c>
      <c r="E7" s="69">
        <v>5</v>
      </c>
      <c r="F7" s="69">
        <v>6</v>
      </c>
      <c r="G7" s="69">
        <v>7</v>
      </c>
    </row>
    <row r="8" spans="1:7" s="7" customFormat="1" ht="15" customHeight="1">
      <c r="A8" s="16" t="s">
        <v>10</v>
      </c>
      <c r="B8" s="16"/>
      <c r="C8" s="17" t="s">
        <v>11</v>
      </c>
      <c r="D8" s="18">
        <f>SUM(D9:D10)</f>
        <v>910769</v>
      </c>
      <c r="E8" s="18">
        <f>SUM(E9:E10)</f>
        <v>971994</v>
      </c>
      <c r="F8" s="18">
        <f>SUM(F9:F10)</f>
        <v>970846</v>
      </c>
      <c r="G8" s="19">
        <f aca="true" t="shared" si="0" ref="G8:G25">F8/E8</f>
        <v>0.998818922750552</v>
      </c>
    </row>
    <row r="9" spans="1:7" s="6" customFormat="1" ht="15" customHeight="1">
      <c r="A9" s="29"/>
      <c r="B9" s="29" t="s">
        <v>12</v>
      </c>
      <c r="C9" s="30" t="s">
        <v>13</v>
      </c>
      <c r="D9" s="31">
        <v>77343</v>
      </c>
      <c r="E9" s="31">
        <v>218138</v>
      </c>
      <c r="F9" s="31">
        <v>217399</v>
      </c>
      <c r="G9" s="32">
        <f t="shared" si="0"/>
        <v>0.9966122362907884</v>
      </c>
    </row>
    <row r="10" spans="1:7" s="6" customFormat="1" ht="15" customHeight="1">
      <c r="A10" s="29"/>
      <c r="B10" s="29" t="s">
        <v>14</v>
      </c>
      <c r="C10" s="33" t="s">
        <v>15</v>
      </c>
      <c r="D10" s="34">
        <v>833426</v>
      </c>
      <c r="E10" s="34">
        <v>753856</v>
      </c>
      <c r="F10" s="34">
        <v>753447</v>
      </c>
      <c r="G10" s="32">
        <f t="shared" si="0"/>
        <v>0.99945745606588</v>
      </c>
    </row>
    <row r="11" spans="1:9" s="77" customFormat="1" ht="15" customHeight="1">
      <c r="A11" s="16" t="s">
        <v>116</v>
      </c>
      <c r="B11" s="16"/>
      <c r="C11" s="17" t="s">
        <v>117</v>
      </c>
      <c r="D11" s="76">
        <f>D12</f>
        <v>329020</v>
      </c>
      <c r="E11" s="76">
        <f>E12</f>
        <v>374922</v>
      </c>
      <c r="F11" s="76">
        <f>F12</f>
        <v>350187</v>
      </c>
      <c r="G11" s="19">
        <f>F11/E11</f>
        <v>0.9340262774657129</v>
      </c>
      <c r="H11" s="78"/>
      <c r="I11" s="78"/>
    </row>
    <row r="12" spans="1:7" s="6" customFormat="1" ht="15" customHeight="1">
      <c r="A12" s="29"/>
      <c r="B12" s="29" t="s">
        <v>118</v>
      </c>
      <c r="C12" s="33" t="s">
        <v>119</v>
      </c>
      <c r="D12" s="34">
        <v>329020</v>
      </c>
      <c r="E12" s="34">
        <v>374922</v>
      </c>
      <c r="F12" s="34">
        <v>350187</v>
      </c>
      <c r="G12" s="32">
        <f>F12/E12</f>
        <v>0.9340262774657129</v>
      </c>
    </row>
    <row r="13" spans="1:7" s="7" customFormat="1" ht="15" customHeight="1">
      <c r="A13" s="16" t="s">
        <v>16</v>
      </c>
      <c r="B13" s="16"/>
      <c r="C13" s="20" t="s">
        <v>17</v>
      </c>
      <c r="D13" s="18">
        <f>SUM(D14:D16)</f>
        <v>991005</v>
      </c>
      <c r="E13" s="18">
        <f>SUM(E14:E16)</f>
        <v>964972</v>
      </c>
      <c r="F13" s="18">
        <f>SUM(F14:F16)</f>
        <v>959839</v>
      </c>
      <c r="G13" s="19">
        <f t="shared" si="0"/>
        <v>0.9946806746724257</v>
      </c>
    </row>
    <row r="14" spans="1:7" s="6" customFormat="1" ht="15" customHeight="1">
      <c r="A14" s="29"/>
      <c r="B14" s="35" t="s">
        <v>18</v>
      </c>
      <c r="C14" s="36" t="s">
        <v>19</v>
      </c>
      <c r="D14" s="31">
        <v>405582</v>
      </c>
      <c r="E14" s="31">
        <v>401065</v>
      </c>
      <c r="F14" s="31">
        <v>399396</v>
      </c>
      <c r="G14" s="32">
        <f t="shared" si="0"/>
        <v>0.9958385797813322</v>
      </c>
    </row>
    <row r="15" spans="1:7" s="6" customFormat="1" ht="15" customHeight="1">
      <c r="A15" s="29"/>
      <c r="B15" s="35" t="s">
        <v>95</v>
      </c>
      <c r="C15" s="36" t="s">
        <v>96</v>
      </c>
      <c r="D15" s="31">
        <v>157623</v>
      </c>
      <c r="E15" s="31">
        <v>140506</v>
      </c>
      <c r="F15" s="31">
        <v>137138</v>
      </c>
      <c r="G15" s="32">
        <f t="shared" si="0"/>
        <v>0.976029493402417</v>
      </c>
    </row>
    <row r="16" spans="1:7" s="6" customFormat="1" ht="15" customHeight="1">
      <c r="A16" s="29"/>
      <c r="B16" s="35" t="s">
        <v>20</v>
      </c>
      <c r="C16" s="36" t="s">
        <v>21</v>
      </c>
      <c r="D16" s="31">
        <v>427800</v>
      </c>
      <c r="E16" s="31">
        <v>423401</v>
      </c>
      <c r="F16" s="31">
        <v>423305</v>
      </c>
      <c r="G16" s="32">
        <f t="shared" si="0"/>
        <v>0.9997732645884162</v>
      </c>
    </row>
    <row r="17" spans="1:7" s="7" customFormat="1" ht="15" customHeight="1">
      <c r="A17" s="16" t="s">
        <v>22</v>
      </c>
      <c r="B17" s="16"/>
      <c r="C17" s="20" t="s">
        <v>23</v>
      </c>
      <c r="D17" s="18">
        <f>SUM(D18:D20)</f>
        <v>6080371</v>
      </c>
      <c r="E17" s="18">
        <f>SUM(E18:E21)</f>
        <v>5877333</v>
      </c>
      <c r="F17" s="18">
        <f>SUM(F18:F21)</f>
        <v>5849602</v>
      </c>
      <c r="G17" s="19">
        <f t="shared" si="0"/>
        <v>0.9952817034529097</v>
      </c>
    </row>
    <row r="18" spans="1:7" s="6" customFormat="1" ht="15" customHeight="1">
      <c r="A18" s="29"/>
      <c r="B18" s="29" t="s">
        <v>24</v>
      </c>
      <c r="C18" s="36" t="s">
        <v>25</v>
      </c>
      <c r="D18" s="37">
        <v>1485450</v>
      </c>
      <c r="E18" s="37">
        <v>1520950</v>
      </c>
      <c r="F18" s="37">
        <v>1517634</v>
      </c>
      <c r="G18" s="32">
        <f t="shared" si="0"/>
        <v>0.9978197836878266</v>
      </c>
    </row>
    <row r="19" spans="1:7" s="6" customFormat="1" ht="15" customHeight="1">
      <c r="A19" s="29"/>
      <c r="B19" s="29" t="s">
        <v>26</v>
      </c>
      <c r="C19" s="36" t="s">
        <v>27</v>
      </c>
      <c r="D19" s="37">
        <v>4594921</v>
      </c>
      <c r="E19" s="37">
        <v>4340156</v>
      </c>
      <c r="F19" s="37">
        <v>4315742</v>
      </c>
      <c r="G19" s="32">
        <f t="shared" si="0"/>
        <v>0.9943748565719758</v>
      </c>
    </row>
    <row r="20" spans="1:7" s="6" customFormat="1" ht="15" customHeight="1">
      <c r="A20" s="29"/>
      <c r="B20" s="29" t="s">
        <v>28</v>
      </c>
      <c r="C20" s="30" t="s">
        <v>122</v>
      </c>
      <c r="D20" s="31">
        <v>0</v>
      </c>
      <c r="E20" s="31">
        <v>13027</v>
      </c>
      <c r="F20" s="31">
        <v>13026</v>
      </c>
      <c r="G20" s="32">
        <f t="shared" si="0"/>
        <v>0.9999232363552621</v>
      </c>
    </row>
    <row r="21" spans="1:7" s="6" customFormat="1" ht="15" customHeight="1">
      <c r="A21" s="29"/>
      <c r="B21" s="29" t="s">
        <v>135</v>
      </c>
      <c r="C21" s="30" t="s">
        <v>136</v>
      </c>
      <c r="D21" s="31">
        <v>0</v>
      </c>
      <c r="E21" s="31">
        <v>3200</v>
      </c>
      <c r="F21" s="31">
        <v>3200</v>
      </c>
      <c r="G21" s="32">
        <f t="shared" si="0"/>
        <v>1</v>
      </c>
    </row>
    <row r="22" spans="1:7" s="7" customFormat="1" ht="21.75" customHeight="1">
      <c r="A22" s="16" t="s">
        <v>29</v>
      </c>
      <c r="B22" s="16"/>
      <c r="C22" s="20" t="s">
        <v>30</v>
      </c>
      <c r="D22" s="18">
        <f>SUM(D23:D23)</f>
        <v>6308590</v>
      </c>
      <c r="E22" s="18">
        <f>SUM(E23:E23)</f>
        <v>6505617</v>
      </c>
      <c r="F22" s="18">
        <f>SUM(F23:F23)</f>
        <v>6489914.88</v>
      </c>
      <c r="G22" s="19">
        <f t="shared" si="0"/>
        <v>0.9975863749741185</v>
      </c>
    </row>
    <row r="23" spans="1:7" s="6" customFormat="1" ht="15" customHeight="1">
      <c r="A23" s="29"/>
      <c r="B23" s="29" t="s">
        <v>31</v>
      </c>
      <c r="C23" s="36" t="s">
        <v>32</v>
      </c>
      <c r="D23" s="31">
        <v>6308590</v>
      </c>
      <c r="E23" s="31">
        <v>6505617</v>
      </c>
      <c r="F23" s="31">
        <v>6489914.88</v>
      </c>
      <c r="G23" s="32">
        <f t="shared" si="0"/>
        <v>0.9975863749741185</v>
      </c>
    </row>
    <row r="24" spans="1:7" s="7" customFormat="1" ht="15" customHeight="1">
      <c r="A24" s="16" t="s">
        <v>33</v>
      </c>
      <c r="B24" s="16"/>
      <c r="C24" s="20" t="s">
        <v>34</v>
      </c>
      <c r="D24" s="18">
        <f>D25+D34+D38+D49+D50+D58+D54</f>
        <v>27170680</v>
      </c>
      <c r="E24" s="18">
        <f>E25+E34+E38+E49+E50+E58+E54</f>
        <v>29123978</v>
      </c>
      <c r="F24" s="18">
        <f>F25+F34+F38+F49+F50+F58+F54</f>
        <v>29063252</v>
      </c>
      <c r="G24" s="21">
        <f t="shared" si="0"/>
        <v>0.9979149139585258</v>
      </c>
    </row>
    <row r="25" spans="1:7" s="6" customFormat="1" ht="15" customHeight="1">
      <c r="A25" s="29"/>
      <c r="B25" s="29" t="s">
        <v>35</v>
      </c>
      <c r="C25" s="36" t="s">
        <v>36</v>
      </c>
      <c r="D25" s="31">
        <f>SUM(D27:D33)</f>
        <v>9480629</v>
      </c>
      <c r="E25" s="31">
        <f>SUM(E27:E33)</f>
        <v>10029454</v>
      </c>
      <c r="F25" s="31">
        <f>SUM(F27:F33)</f>
        <v>10008752</v>
      </c>
      <c r="G25" s="38">
        <f t="shared" si="0"/>
        <v>0.9979358796600493</v>
      </c>
    </row>
    <row r="26" spans="1:7" s="5" customFormat="1" ht="15" customHeight="1">
      <c r="A26" s="29"/>
      <c r="B26" s="29"/>
      <c r="C26" s="36" t="s">
        <v>9</v>
      </c>
      <c r="D26" s="37"/>
      <c r="E26" s="31"/>
      <c r="F26" s="31"/>
      <c r="G26" s="38"/>
    </row>
    <row r="27" spans="1:7" s="5" customFormat="1" ht="15" customHeight="1">
      <c r="A27" s="29"/>
      <c r="B27" s="29"/>
      <c r="C27" s="39" t="s">
        <v>125</v>
      </c>
      <c r="D27" s="37">
        <v>2783699</v>
      </c>
      <c r="E27" s="31">
        <v>2855401</v>
      </c>
      <c r="F27" s="31">
        <v>2851493</v>
      </c>
      <c r="G27" s="38">
        <f aca="true" t="shared" si="1" ref="G27:G37">F27/E27</f>
        <v>0.9986313656120454</v>
      </c>
    </row>
    <row r="28" spans="1:7" s="5" customFormat="1" ht="15" customHeight="1">
      <c r="A28" s="29"/>
      <c r="B28" s="29"/>
      <c r="C28" s="39" t="s">
        <v>37</v>
      </c>
      <c r="D28" s="37">
        <v>1709547</v>
      </c>
      <c r="E28" s="31">
        <v>1798032</v>
      </c>
      <c r="F28" s="31">
        <v>1789420</v>
      </c>
      <c r="G28" s="38">
        <f t="shared" si="1"/>
        <v>0.9952103188374846</v>
      </c>
    </row>
    <row r="29" spans="1:7" s="5" customFormat="1" ht="15" customHeight="1">
      <c r="A29" s="29"/>
      <c r="B29" s="29"/>
      <c r="C29" s="39" t="s">
        <v>38</v>
      </c>
      <c r="D29" s="37">
        <v>2143269</v>
      </c>
      <c r="E29" s="31">
        <v>2334808</v>
      </c>
      <c r="F29" s="31">
        <v>2334788</v>
      </c>
      <c r="G29" s="38">
        <f t="shared" si="1"/>
        <v>0.99999143398515</v>
      </c>
    </row>
    <row r="30" spans="1:7" s="5" customFormat="1" ht="15" customHeight="1">
      <c r="A30" s="29"/>
      <c r="B30" s="29"/>
      <c r="C30" s="39" t="s">
        <v>94</v>
      </c>
      <c r="D30" s="37">
        <v>1235160</v>
      </c>
      <c r="E30" s="31">
        <v>1331362</v>
      </c>
      <c r="F30" s="31">
        <v>1327183</v>
      </c>
      <c r="G30" s="38">
        <f t="shared" si="1"/>
        <v>0.9968611091498781</v>
      </c>
    </row>
    <row r="31" spans="1:7" s="5" customFormat="1" ht="15" customHeight="1">
      <c r="A31" s="29"/>
      <c r="B31" s="29"/>
      <c r="C31" s="39" t="s">
        <v>77</v>
      </c>
      <c r="D31" s="37">
        <v>1405618</v>
      </c>
      <c r="E31" s="31">
        <v>1519097</v>
      </c>
      <c r="F31" s="31">
        <v>1515118</v>
      </c>
      <c r="G31" s="38">
        <f t="shared" si="1"/>
        <v>0.9973806807596881</v>
      </c>
    </row>
    <row r="32" spans="1:7" s="5" customFormat="1" ht="15" customHeight="1">
      <c r="A32" s="29"/>
      <c r="B32" s="29"/>
      <c r="C32" s="39" t="s">
        <v>79</v>
      </c>
      <c r="D32" s="37">
        <v>58414</v>
      </c>
      <c r="E32" s="73">
        <v>48185</v>
      </c>
      <c r="F32" s="73">
        <v>48184</v>
      </c>
      <c r="G32" s="38">
        <f t="shared" si="1"/>
        <v>0.9999792466535229</v>
      </c>
    </row>
    <row r="33" spans="1:7" s="5" customFormat="1" ht="15" customHeight="1">
      <c r="A33" s="29"/>
      <c r="B33" s="40"/>
      <c r="C33" s="41" t="s">
        <v>78</v>
      </c>
      <c r="D33" s="42">
        <v>144922</v>
      </c>
      <c r="E33" s="43">
        <v>142569</v>
      </c>
      <c r="F33" s="43">
        <v>142566</v>
      </c>
      <c r="G33" s="38">
        <f t="shared" si="1"/>
        <v>0.9999789575573933</v>
      </c>
    </row>
    <row r="34" spans="1:7" s="5" customFormat="1" ht="15" customHeight="1">
      <c r="A34" s="29"/>
      <c r="B34" s="45" t="s">
        <v>83</v>
      </c>
      <c r="C34" s="46" t="s">
        <v>84</v>
      </c>
      <c r="D34" s="47">
        <f>SUM(D36:D37)</f>
        <v>1164415</v>
      </c>
      <c r="E34" s="47">
        <f>SUM(E36:E37)</f>
        <v>1113331</v>
      </c>
      <c r="F34" s="47">
        <f>SUM(F36:F37)</f>
        <v>1112631</v>
      </c>
      <c r="G34" s="48">
        <f t="shared" si="1"/>
        <v>0.9993712561673034</v>
      </c>
    </row>
    <row r="35" spans="1:7" s="5" customFormat="1" ht="15" customHeight="1">
      <c r="A35" s="29"/>
      <c r="B35" s="29"/>
      <c r="C35" s="36" t="s">
        <v>9</v>
      </c>
      <c r="D35" s="37"/>
      <c r="E35" s="31"/>
      <c r="F35" s="31"/>
      <c r="G35" s="38"/>
    </row>
    <row r="36" spans="1:7" s="5" customFormat="1" ht="15" customHeight="1">
      <c r="A36" s="29"/>
      <c r="B36" s="29"/>
      <c r="C36" s="39" t="s">
        <v>77</v>
      </c>
      <c r="D36" s="37">
        <v>920284</v>
      </c>
      <c r="E36" s="31">
        <v>900953</v>
      </c>
      <c r="F36" s="31">
        <v>900253</v>
      </c>
      <c r="G36" s="38">
        <f t="shared" si="1"/>
        <v>0.9992230449313116</v>
      </c>
    </row>
    <row r="37" spans="1:7" s="5" customFormat="1" ht="15" customHeight="1">
      <c r="A37" s="29"/>
      <c r="B37" s="29"/>
      <c r="C37" s="39" t="s">
        <v>79</v>
      </c>
      <c r="D37" s="37">
        <v>244131</v>
      </c>
      <c r="E37" s="31">
        <v>212378</v>
      </c>
      <c r="F37" s="31">
        <v>212378</v>
      </c>
      <c r="G37" s="38">
        <f t="shared" si="1"/>
        <v>1</v>
      </c>
    </row>
    <row r="38" spans="1:7" s="6" customFormat="1" ht="15" customHeight="1">
      <c r="A38" s="29"/>
      <c r="B38" s="45" t="s">
        <v>39</v>
      </c>
      <c r="C38" s="46" t="s">
        <v>40</v>
      </c>
      <c r="D38" s="47">
        <f>SUM(D40:D48)</f>
        <v>15966307</v>
      </c>
      <c r="E38" s="47">
        <f>SUM(E40:E48)</f>
        <v>17220933</v>
      </c>
      <c r="F38" s="47">
        <f>SUM(F40:F48)</f>
        <v>17186028</v>
      </c>
      <c r="G38" s="48">
        <f>F38/E38</f>
        <v>0.9979731063351794</v>
      </c>
    </row>
    <row r="39" spans="1:7" s="5" customFormat="1" ht="15" customHeight="1">
      <c r="A39" s="29"/>
      <c r="B39" s="29"/>
      <c r="C39" s="36" t="s">
        <v>9</v>
      </c>
      <c r="D39" s="37"/>
      <c r="E39" s="31"/>
      <c r="F39" s="31"/>
      <c r="G39" s="38"/>
    </row>
    <row r="40" spans="1:7" s="5" customFormat="1" ht="15" customHeight="1">
      <c r="A40" s="29"/>
      <c r="B40" s="29"/>
      <c r="C40" s="39" t="s">
        <v>80</v>
      </c>
      <c r="D40" s="37">
        <v>1681726</v>
      </c>
      <c r="E40" s="31">
        <v>1775292</v>
      </c>
      <c r="F40" s="31">
        <v>1773074</v>
      </c>
      <c r="G40" s="38">
        <f aca="true" t="shared" si="2" ref="G40:G48">F40/E40</f>
        <v>0.9987506280656928</v>
      </c>
    </row>
    <row r="41" spans="1:8" s="5" customFormat="1" ht="15" customHeight="1">
      <c r="A41" s="29"/>
      <c r="B41" s="29"/>
      <c r="C41" s="39" t="s">
        <v>77</v>
      </c>
      <c r="D41" s="37">
        <v>562345</v>
      </c>
      <c r="E41" s="31">
        <v>535831</v>
      </c>
      <c r="F41" s="31">
        <v>534441</v>
      </c>
      <c r="G41" s="38">
        <f t="shared" si="2"/>
        <v>0.9974058985015798</v>
      </c>
      <c r="H41" s="75">
        <f>F40+F41+F42+F43+F44+F45+F46+F47+F48</f>
        <v>17186028</v>
      </c>
    </row>
    <row r="42" spans="1:7" s="5" customFormat="1" ht="15" customHeight="1">
      <c r="A42" s="29"/>
      <c r="B42" s="29"/>
      <c r="C42" s="39" t="s">
        <v>41</v>
      </c>
      <c r="D42" s="37">
        <v>2108696</v>
      </c>
      <c r="E42" s="31">
        <v>2266331</v>
      </c>
      <c r="F42" s="31">
        <v>2258928</v>
      </c>
      <c r="G42" s="38">
        <f t="shared" si="2"/>
        <v>0.9967334868560682</v>
      </c>
    </row>
    <row r="43" spans="1:7" s="5" customFormat="1" ht="15" customHeight="1">
      <c r="A43" s="29"/>
      <c r="B43" s="29"/>
      <c r="C43" s="39" t="s">
        <v>42</v>
      </c>
      <c r="D43" s="37">
        <v>2295686</v>
      </c>
      <c r="E43" s="31">
        <v>2576531</v>
      </c>
      <c r="F43" s="31">
        <v>2576459</v>
      </c>
      <c r="G43" s="38">
        <f t="shared" si="2"/>
        <v>0.9999720554497501</v>
      </c>
    </row>
    <row r="44" spans="1:7" s="5" customFormat="1" ht="15" customHeight="1">
      <c r="A44" s="29"/>
      <c r="B44" s="29"/>
      <c r="C44" s="39" t="s">
        <v>82</v>
      </c>
      <c r="D44" s="37">
        <v>3827764</v>
      </c>
      <c r="E44" s="31">
        <v>4255896</v>
      </c>
      <c r="F44" s="31">
        <v>4240751</v>
      </c>
      <c r="G44" s="38">
        <f t="shared" si="2"/>
        <v>0.9964414074028125</v>
      </c>
    </row>
    <row r="45" spans="1:7" s="5" customFormat="1" ht="15" customHeight="1">
      <c r="A45" s="29"/>
      <c r="B45" s="29"/>
      <c r="C45" s="39" t="s">
        <v>78</v>
      </c>
      <c r="D45" s="37">
        <v>926825</v>
      </c>
      <c r="E45" s="31">
        <v>984692</v>
      </c>
      <c r="F45" s="31">
        <v>984278</v>
      </c>
      <c r="G45" s="38">
        <f t="shared" si="2"/>
        <v>0.999579563965179</v>
      </c>
    </row>
    <row r="46" spans="1:7" s="5" customFormat="1" ht="15" customHeight="1">
      <c r="A46" s="29"/>
      <c r="B46" s="29"/>
      <c r="C46" s="39" t="s">
        <v>79</v>
      </c>
      <c r="D46" s="37">
        <v>468297</v>
      </c>
      <c r="E46" s="31">
        <v>483166</v>
      </c>
      <c r="F46" s="31">
        <v>477678</v>
      </c>
      <c r="G46" s="38">
        <f t="shared" si="2"/>
        <v>0.9886415848797308</v>
      </c>
    </row>
    <row r="47" spans="1:7" s="5" customFormat="1" ht="15" customHeight="1">
      <c r="A47" s="29"/>
      <c r="B47" s="29"/>
      <c r="C47" s="39" t="s">
        <v>97</v>
      </c>
      <c r="D47" s="37">
        <v>1705535</v>
      </c>
      <c r="E47" s="31">
        <v>1801751</v>
      </c>
      <c r="F47" s="49">
        <v>1798980</v>
      </c>
      <c r="G47" s="38">
        <f t="shared" si="2"/>
        <v>0.9984620516375459</v>
      </c>
    </row>
    <row r="48" spans="1:7" s="5" customFormat="1" ht="15" customHeight="1">
      <c r="A48" s="29"/>
      <c r="B48" s="40"/>
      <c r="C48" s="41" t="s">
        <v>111</v>
      </c>
      <c r="D48" s="42">
        <v>2389433</v>
      </c>
      <c r="E48" s="43">
        <v>2541443</v>
      </c>
      <c r="F48" s="50">
        <v>2541439</v>
      </c>
      <c r="G48" s="44">
        <f t="shared" si="2"/>
        <v>0.9999984260910042</v>
      </c>
    </row>
    <row r="49" spans="1:7" s="6" customFormat="1" ht="39.75" customHeight="1">
      <c r="A49" s="29"/>
      <c r="B49" s="71" t="s">
        <v>43</v>
      </c>
      <c r="C49" s="72" t="s">
        <v>107</v>
      </c>
      <c r="D49" s="43">
        <v>413260</v>
      </c>
      <c r="E49" s="43">
        <v>447309</v>
      </c>
      <c r="F49" s="43">
        <v>446257</v>
      </c>
      <c r="G49" s="44">
        <f>F49/E49</f>
        <v>0.9976481582083079</v>
      </c>
    </row>
    <row r="50" spans="1:7" s="5" customFormat="1" ht="25.5" customHeight="1">
      <c r="A50" s="29"/>
      <c r="B50" s="40" t="s">
        <v>81</v>
      </c>
      <c r="C50" s="59" t="s">
        <v>128</v>
      </c>
      <c r="D50" s="42">
        <f>D52+D53</f>
        <v>41191</v>
      </c>
      <c r="E50" s="42">
        <f>E52+E53</f>
        <v>41191</v>
      </c>
      <c r="F50" s="42">
        <f>F52+F53</f>
        <v>41191</v>
      </c>
      <c r="G50" s="44">
        <f>F50/E50</f>
        <v>1</v>
      </c>
    </row>
    <row r="51" spans="1:7" s="5" customFormat="1" ht="14.25" customHeight="1">
      <c r="A51" s="29"/>
      <c r="B51" s="29"/>
      <c r="C51" s="74" t="s">
        <v>9</v>
      </c>
      <c r="D51" s="37"/>
      <c r="E51" s="37"/>
      <c r="F51" s="37"/>
      <c r="G51" s="48"/>
    </row>
    <row r="52" spans="1:7" s="5" customFormat="1" ht="15" customHeight="1">
      <c r="A52" s="29"/>
      <c r="B52" s="29"/>
      <c r="C52" s="39" t="s">
        <v>126</v>
      </c>
      <c r="D52" s="37">
        <v>32952</v>
      </c>
      <c r="E52" s="37">
        <v>32952</v>
      </c>
      <c r="F52" s="37">
        <v>32952</v>
      </c>
      <c r="G52" s="38">
        <f>F52/E52</f>
        <v>1</v>
      </c>
    </row>
    <row r="53" spans="1:7" s="5" customFormat="1" ht="15" customHeight="1">
      <c r="A53" s="40"/>
      <c r="B53" s="40"/>
      <c r="C53" s="41" t="s">
        <v>127</v>
      </c>
      <c r="D53" s="42">
        <v>8239</v>
      </c>
      <c r="E53" s="42">
        <v>8239</v>
      </c>
      <c r="F53" s="42">
        <v>8239</v>
      </c>
      <c r="G53" s="44">
        <f>F53/E53</f>
        <v>1</v>
      </c>
    </row>
    <row r="54" spans="1:7" s="5" customFormat="1" ht="17.25" customHeight="1">
      <c r="A54" s="29"/>
      <c r="B54" s="29" t="s">
        <v>112</v>
      </c>
      <c r="C54" s="74" t="s">
        <v>113</v>
      </c>
      <c r="D54" s="37">
        <f>SUM(D56:D57)</f>
        <v>101878</v>
      </c>
      <c r="E54" s="37">
        <f>SUM(E56:E57)</f>
        <v>98979</v>
      </c>
      <c r="F54" s="37">
        <f>SUM(F56:F57)</f>
        <v>98900</v>
      </c>
      <c r="G54" s="38">
        <f>F54/E54</f>
        <v>0.9992018508976651</v>
      </c>
    </row>
    <row r="55" spans="1:7" s="5" customFormat="1" ht="13.5" customHeight="1">
      <c r="A55" s="29"/>
      <c r="B55" s="29"/>
      <c r="C55" s="74" t="s">
        <v>9</v>
      </c>
      <c r="D55" s="37"/>
      <c r="E55" s="37"/>
      <c r="F55" s="37"/>
      <c r="G55" s="38"/>
    </row>
    <row r="56" spans="1:7" s="5" customFormat="1" ht="14.25" customHeight="1">
      <c r="A56" s="29"/>
      <c r="B56" s="29"/>
      <c r="C56" s="74" t="s">
        <v>114</v>
      </c>
      <c r="D56" s="37">
        <v>26617</v>
      </c>
      <c r="E56" s="37">
        <v>26081</v>
      </c>
      <c r="F56" s="37">
        <v>26078</v>
      </c>
      <c r="G56" s="38">
        <f>F56/E56</f>
        <v>0.9998849737356696</v>
      </c>
    </row>
    <row r="57" spans="1:7" s="5" customFormat="1" ht="14.25" customHeight="1">
      <c r="A57" s="29"/>
      <c r="B57" s="29"/>
      <c r="C57" s="74" t="s">
        <v>115</v>
      </c>
      <c r="D57" s="37">
        <v>75261</v>
      </c>
      <c r="E57" s="37">
        <v>72898</v>
      </c>
      <c r="F57" s="37">
        <v>72822</v>
      </c>
      <c r="G57" s="38">
        <f>F57/E57</f>
        <v>0.9989574473922467</v>
      </c>
    </row>
    <row r="58" spans="1:7" s="5" customFormat="1" ht="15" customHeight="1">
      <c r="A58" s="29"/>
      <c r="B58" s="45" t="s">
        <v>85</v>
      </c>
      <c r="C58" s="46" t="s">
        <v>93</v>
      </c>
      <c r="D58" s="47">
        <f>SUM(D59:D59)</f>
        <v>3000</v>
      </c>
      <c r="E58" s="47">
        <f>SUM(E59:E61)</f>
        <v>172781</v>
      </c>
      <c r="F58" s="47">
        <f>SUM(F59:F61)</f>
        <v>169493</v>
      </c>
      <c r="G58" s="48">
        <f aca="true" t="shared" si="3" ref="G58:G68">F58/E58</f>
        <v>0.9809701298175146</v>
      </c>
    </row>
    <row r="59" spans="1:7" s="5" customFormat="1" ht="15" customHeight="1">
      <c r="A59" s="29"/>
      <c r="B59" s="29"/>
      <c r="C59" s="39" t="s">
        <v>108</v>
      </c>
      <c r="D59" s="37">
        <v>3000</v>
      </c>
      <c r="E59" s="31">
        <v>67119</v>
      </c>
      <c r="F59" s="31">
        <v>64797</v>
      </c>
      <c r="G59" s="38">
        <f t="shared" si="3"/>
        <v>0.9654047289143164</v>
      </c>
    </row>
    <row r="60" spans="1:7" s="5" customFormat="1" ht="15" customHeight="1">
      <c r="A60" s="29"/>
      <c r="B60" s="29"/>
      <c r="C60" s="39" t="s">
        <v>137</v>
      </c>
      <c r="D60" s="37">
        <v>0</v>
      </c>
      <c r="E60" s="31">
        <v>1000</v>
      </c>
      <c r="F60" s="31">
        <v>240</v>
      </c>
      <c r="G60" s="38">
        <f t="shared" si="3"/>
        <v>0.24</v>
      </c>
    </row>
    <row r="61" spans="1:7" s="5" customFormat="1" ht="15" customHeight="1">
      <c r="A61" s="29"/>
      <c r="B61" s="29"/>
      <c r="C61" s="39" t="s">
        <v>138</v>
      </c>
      <c r="D61" s="37">
        <v>0</v>
      </c>
      <c r="E61" s="31">
        <v>104662</v>
      </c>
      <c r="F61" s="31">
        <v>104456</v>
      </c>
      <c r="G61" s="38">
        <f t="shared" si="3"/>
        <v>0.9980317593778066</v>
      </c>
    </row>
    <row r="62" spans="1:7" s="6" customFormat="1" ht="15" customHeight="1">
      <c r="A62" s="16" t="s">
        <v>129</v>
      </c>
      <c r="B62" s="16"/>
      <c r="C62" s="79" t="s">
        <v>131</v>
      </c>
      <c r="D62" s="54"/>
      <c r="E62" s="18">
        <f>E63</f>
        <v>13500</v>
      </c>
      <c r="F62" s="18">
        <f>F63</f>
        <v>13375.66</v>
      </c>
      <c r="G62" s="38">
        <f t="shared" si="3"/>
        <v>0.9907896296296296</v>
      </c>
    </row>
    <row r="63" spans="1:7" s="5" customFormat="1" ht="15" customHeight="1">
      <c r="A63" s="29"/>
      <c r="B63" s="29" t="s">
        <v>130</v>
      </c>
      <c r="C63" s="74" t="s">
        <v>132</v>
      </c>
      <c r="D63" s="37">
        <v>0</v>
      </c>
      <c r="E63" s="31">
        <v>13500</v>
      </c>
      <c r="F63" s="31">
        <v>13375.66</v>
      </c>
      <c r="G63" s="38">
        <f t="shared" si="3"/>
        <v>0.9907896296296296</v>
      </c>
    </row>
    <row r="64" spans="1:7" s="5" customFormat="1" ht="15" customHeight="1">
      <c r="A64" s="16" t="s">
        <v>102</v>
      </c>
      <c r="B64" s="16"/>
      <c r="C64" s="20" t="s">
        <v>103</v>
      </c>
      <c r="D64" s="54">
        <f>D66</f>
        <v>3000</v>
      </c>
      <c r="E64" s="54">
        <f>E66+E65</f>
        <v>18065</v>
      </c>
      <c r="F64" s="54">
        <f>F66+F65</f>
        <v>18038.86</v>
      </c>
      <c r="G64" s="53">
        <f t="shared" si="3"/>
        <v>0.9985530030445613</v>
      </c>
    </row>
    <row r="65" spans="1:7" s="5" customFormat="1" ht="15" customHeight="1">
      <c r="A65" s="80"/>
      <c r="B65" s="51" t="s">
        <v>133</v>
      </c>
      <c r="C65" s="60" t="s">
        <v>134</v>
      </c>
      <c r="D65" s="52">
        <v>0</v>
      </c>
      <c r="E65" s="52">
        <v>9550</v>
      </c>
      <c r="F65" s="52">
        <v>9528.86</v>
      </c>
      <c r="G65" s="53">
        <f t="shared" si="3"/>
        <v>0.997786387434555</v>
      </c>
    </row>
    <row r="66" spans="1:7" s="5" customFormat="1" ht="15" customHeight="1">
      <c r="A66" s="29"/>
      <c r="B66" s="29" t="s">
        <v>104</v>
      </c>
      <c r="C66" s="36" t="s">
        <v>105</v>
      </c>
      <c r="D66" s="37">
        <v>3000</v>
      </c>
      <c r="E66" s="37">
        <v>8515</v>
      </c>
      <c r="F66" s="37">
        <v>8510</v>
      </c>
      <c r="G66" s="38">
        <f t="shared" si="3"/>
        <v>0.9994128009395185</v>
      </c>
    </row>
    <row r="67" spans="1:7" s="7" customFormat="1" ht="15" customHeight="1">
      <c r="A67" s="16" t="s">
        <v>86</v>
      </c>
      <c r="B67" s="16"/>
      <c r="C67" s="22" t="s">
        <v>90</v>
      </c>
      <c r="D67" s="18">
        <f>D68+D73+D79+D80+D81</f>
        <v>10238456</v>
      </c>
      <c r="E67" s="18">
        <f>E68+E73+E79+E80+E81</f>
        <v>11192664</v>
      </c>
      <c r="F67" s="18">
        <f>F68+F73+F79+F80+F81</f>
        <v>11134073.43</v>
      </c>
      <c r="G67" s="21">
        <f t="shared" si="3"/>
        <v>0.9947652703592281</v>
      </c>
    </row>
    <row r="68" spans="1:7" s="6" customFormat="1" ht="15" customHeight="1">
      <c r="A68" s="29"/>
      <c r="B68" s="29" t="s">
        <v>87</v>
      </c>
      <c r="C68" s="36" t="s">
        <v>45</v>
      </c>
      <c r="D68" s="37">
        <f>SUM(D70:D72)</f>
        <v>1958072</v>
      </c>
      <c r="E68" s="37">
        <f>SUM(E70:E72)</f>
        <v>2058291</v>
      </c>
      <c r="F68" s="37">
        <f>SUM(F70:F72)</f>
        <v>2057537.07</v>
      </c>
      <c r="G68" s="38">
        <f t="shared" si="3"/>
        <v>0.9996337106852239</v>
      </c>
    </row>
    <row r="69" spans="1:7" s="5" customFormat="1" ht="15" customHeight="1">
      <c r="A69" s="29"/>
      <c r="B69" s="29"/>
      <c r="C69" s="36" t="s">
        <v>9</v>
      </c>
      <c r="D69" s="37"/>
      <c r="E69" s="31"/>
      <c r="F69" s="31"/>
      <c r="G69" s="38"/>
    </row>
    <row r="70" spans="1:7" s="5" customFormat="1" ht="15" customHeight="1">
      <c r="A70" s="29"/>
      <c r="B70" s="29"/>
      <c r="C70" s="56" t="s">
        <v>46</v>
      </c>
      <c r="D70" s="31">
        <v>931793</v>
      </c>
      <c r="E70" s="31">
        <v>981543</v>
      </c>
      <c r="F70" s="31">
        <v>980890.36</v>
      </c>
      <c r="G70" s="38">
        <f>F70/E70</f>
        <v>0.9993350877139361</v>
      </c>
    </row>
    <row r="71" spans="1:7" s="5" customFormat="1" ht="15" customHeight="1">
      <c r="A71" s="29"/>
      <c r="B71" s="29"/>
      <c r="C71" s="56" t="s">
        <v>110</v>
      </c>
      <c r="D71" s="31">
        <v>961227</v>
      </c>
      <c r="E71" s="31">
        <v>1010666</v>
      </c>
      <c r="F71" s="31">
        <v>1010659.53</v>
      </c>
      <c r="G71" s="38">
        <f>F71/E71</f>
        <v>0.9999935982807376</v>
      </c>
    </row>
    <row r="72" spans="1:7" s="5" customFormat="1" ht="15" customHeight="1">
      <c r="A72" s="29"/>
      <c r="B72" s="40"/>
      <c r="C72" s="57" t="s">
        <v>106</v>
      </c>
      <c r="D72" s="43">
        <v>65052</v>
      </c>
      <c r="E72" s="43">
        <v>66082</v>
      </c>
      <c r="F72" s="43">
        <v>65987.18</v>
      </c>
      <c r="G72" s="44">
        <f>F72/E72</f>
        <v>0.9985651160679155</v>
      </c>
    </row>
    <row r="73" spans="1:7" s="6" customFormat="1" ht="15" customHeight="1">
      <c r="A73" s="29"/>
      <c r="B73" s="29" t="s">
        <v>88</v>
      </c>
      <c r="C73" s="36" t="s">
        <v>47</v>
      </c>
      <c r="D73" s="37">
        <f>SUM(D75:D78)</f>
        <v>7563892</v>
      </c>
      <c r="E73" s="37">
        <f>SUM(E75:E78)</f>
        <v>8119898</v>
      </c>
      <c r="F73" s="37">
        <f>SUM(F75:F78)</f>
        <v>8117725.920000001</v>
      </c>
      <c r="G73" s="38">
        <f>F73/E73</f>
        <v>0.9997324991028214</v>
      </c>
    </row>
    <row r="74" spans="1:7" s="5" customFormat="1" ht="15" customHeight="1">
      <c r="A74" s="29"/>
      <c r="B74" s="29"/>
      <c r="C74" s="36" t="s">
        <v>9</v>
      </c>
      <c r="D74" s="37"/>
      <c r="E74" s="31"/>
      <c r="F74" s="31"/>
      <c r="G74" s="38"/>
    </row>
    <row r="75" spans="1:7" s="5" customFormat="1" ht="15" customHeight="1">
      <c r="A75" s="29"/>
      <c r="B75" s="29"/>
      <c r="C75" s="58" t="s">
        <v>48</v>
      </c>
      <c r="D75" s="34">
        <v>1022981</v>
      </c>
      <c r="E75" s="31">
        <v>1159730</v>
      </c>
      <c r="F75" s="31">
        <v>1158041.49</v>
      </c>
      <c r="G75" s="38">
        <f aca="true" t="shared" si="4" ref="G75:G89">F75/E75</f>
        <v>0.9985440490458986</v>
      </c>
    </row>
    <row r="76" spans="1:7" s="5" customFormat="1" ht="15" customHeight="1">
      <c r="A76" s="29"/>
      <c r="B76" s="29"/>
      <c r="C76" s="58" t="s">
        <v>49</v>
      </c>
      <c r="D76" s="34">
        <v>856768</v>
      </c>
      <c r="E76" s="31">
        <v>893269</v>
      </c>
      <c r="F76" s="31">
        <v>893044.17</v>
      </c>
      <c r="G76" s="38">
        <f t="shared" si="4"/>
        <v>0.9997483065011772</v>
      </c>
    </row>
    <row r="77" spans="1:7" s="5" customFormat="1" ht="15" customHeight="1">
      <c r="A77" s="29"/>
      <c r="B77" s="29"/>
      <c r="C77" s="58" t="s">
        <v>50</v>
      </c>
      <c r="D77" s="34">
        <v>2914114</v>
      </c>
      <c r="E77" s="31">
        <v>3114772</v>
      </c>
      <c r="F77" s="31">
        <v>3114513.81</v>
      </c>
      <c r="G77" s="38">
        <f t="shared" si="4"/>
        <v>0.9999171078974641</v>
      </c>
    </row>
    <row r="78" spans="1:7" s="5" customFormat="1" ht="15" customHeight="1">
      <c r="A78" s="29"/>
      <c r="B78" s="40"/>
      <c r="C78" s="41" t="s">
        <v>51</v>
      </c>
      <c r="D78" s="42">
        <v>2770029</v>
      </c>
      <c r="E78" s="43">
        <v>2952127</v>
      </c>
      <c r="F78" s="43">
        <v>2952126.45</v>
      </c>
      <c r="G78" s="44">
        <f t="shared" si="4"/>
        <v>0.9999998136936521</v>
      </c>
    </row>
    <row r="79" spans="1:7" s="5" customFormat="1" ht="15" customHeight="1">
      <c r="A79" s="29"/>
      <c r="B79" s="40" t="s">
        <v>89</v>
      </c>
      <c r="C79" s="59" t="s">
        <v>76</v>
      </c>
      <c r="D79" s="42">
        <v>152000</v>
      </c>
      <c r="E79" s="43">
        <v>152000</v>
      </c>
      <c r="F79" s="43">
        <v>150456.44</v>
      </c>
      <c r="G79" s="44">
        <f t="shared" si="4"/>
        <v>0.989845</v>
      </c>
    </row>
    <row r="80" spans="1:7" s="6" customFormat="1" ht="15" customHeight="1">
      <c r="A80" s="29"/>
      <c r="B80" s="51" t="s">
        <v>92</v>
      </c>
      <c r="C80" s="60" t="s">
        <v>52</v>
      </c>
      <c r="D80" s="61">
        <v>564492</v>
      </c>
      <c r="E80" s="61">
        <v>567685</v>
      </c>
      <c r="F80" s="61">
        <v>567331</v>
      </c>
      <c r="G80" s="53">
        <f t="shared" si="4"/>
        <v>0.9993764147370461</v>
      </c>
    </row>
    <row r="81" spans="1:7" s="6" customFormat="1" ht="15" customHeight="1">
      <c r="A81" s="29"/>
      <c r="B81" s="40" t="s">
        <v>109</v>
      </c>
      <c r="C81" s="70" t="s">
        <v>93</v>
      </c>
      <c r="D81" s="43">
        <v>0</v>
      </c>
      <c r="E81" s="43">
        <v>294790</v>
      </c>
      <c r="F81" s="43">
        <v>241023</v>
      </c>
      <c r="G81" s="53">
        <f t="shared" si="4"/>
        <v>0.8176091454934021</v>
      </c>
    </row>
    <row r="82" spans="1:7" s="6" customFormat="1" ht="15" customHeight="1">
      <c r="A82" s="16" t="s">
        <v>44</v>
      </c>
      <c r="B82" s="62"/>
      <c r="C82" s="63" t="s">
        <v>91</v>
      </c>
      <c r="D82" s="64">
        <f>D84+D85+D86</f>
        <v>1868310</v>
      </c>
      <c r="E82" s="64">
        <f>E84+E85+E86+E83</f>
        <v>2181931</v>
      </c>
      <c r="F82" s="64">
        <f>F84+F85+F86+F83</f>
        <v>2176602.32</v>
      </c>
      <c r="G82" s="21">
        <f t="shared" si="4"/>
        <v>0.9975578146146692</v>
      </c>
    </row>
    <row r="83" spans="1:7" s="5" customFormat="1" ht="26.25" customHeight="1">
      <c r="A83" s="29"/>
      <c r="B83" s="40" t="s">
        <v>120</v>
      </c>
      <c r="C83" s="59" t="s">
        <v>121</v>
      </c>
      <c r="D83" s="42">
        <v>0</v>
      </c>
      <c r="E83" s="42">
        <v>104331</v>
      </c>
      <c r="F83" s="42">
        <v>104330.03</v>
      </c>
      <c r="G83" s="53">
        <f>F83/E83</f>
        <v>0.9999907026674718</v>
      </c>
    </row>
    <row r="84" spans="1:7" s="6" customFormat="1" ht="27.75" customHeight="1">
      <c r="A84" s="29"/>
      <c r="B84" s="51" t="s">
        <v>53</v>
      </c>
      <c r="C84" s="60" t="s">
        <v>54</v>
      </c>
      <c r="D84" s="61">
        <v>114281</v>
      </c>
      <c r="E84" s="61">
        <v>146186</v>
      </c>
      <c r="F84" s="61">
        <v>146184</v>
      </c>
      <c r="G84" s="53">
        <f t="shared" si="4"/>
        <v>0.9999863187993379</v>
      </c>
    </row>
    <row r="85" spans="1:7" s="6" customFormat="1" ht="15" customHeight="1">
      <c r="A85" s="29"/>
      <c r="B85" s="51" t="s">
        <v>55</v>
      </c>
      <c r="C85" s="60" t="s">
        <v>56</v>
      </c>
      <c r="D85" s="52">
        <v>1621694</v>
      </c>
      <c r="E85" s="52">
        <v>1634312</v>
      </c>
      <c r="F85" s="52">
        <v>1634311.29</v>
      </c>
      <c r="G85" s="53">
        <f t="shared" si="4"/>
        <v>0.999999565566428</v>
      </c>
    </row>
    <row r="86" spans="1:7" s="6" customFormat="1" ht="15" customHeight="1">
      <c r="A86" s="29"/>
      <c r="B86" s="29" t="s">
        <v>98</v>
      </c>
      <c r="C86" s="36" t="s">
        <v>93</v>
      </c>
      <c r="D86" s="37">
        <v>132335</v>
      </c>
      <c r="E86" s="37">
        <v>297102</v>
      </c>
      <c r="F86" s="37">
        <v>291777</v>
      </c>
      <c r="G86" s="53">
        <f t="shared" si="4"/>
        <v>0.9820768624916695</v>
      </c>
    </row>
    <row r="87" spans="1:7" s="7" customFormat="1" ht="15" customHeight="1">
      <c r="A87" s="16" t="s">
        <v>57</v>
      </c>
      <c r="B87" s="16"/>
      <c r="C87" s="20" t="s">
        <v>58</v>
      </c>
      <c r="D87" s="18">
        <f>D88+D89+D93+D94+D99+D98</f>
        <v>4637212</v>
      </c>
      <c r="E87" s="18">
        <f>E88+E89+E93+E94+E99+E98</f>
        <v>5123253</v>
      </c>
      <c r="F87" s="18">
        <f>F88+F89+F93+F94+F99+F98</f>
        <v>5114576.7</v>
      </c>
      <c r="G87" s="21">
        <f t="shared" si="4"/>
        <v>0.9983064861329316</v>
      </c>
    </row>
    <row r="88" spans="1:7" s="6" customFormat="1" ht="15" customHeight="1">
      <c r="A88" s="29"/>
      <c r="B88" s="51" t="s">
        <v>59</v>
      </c>
      <c r="C88" s="60" t="s">
        <v>60</v>
      </c>
      <c r="D88" s="61">
        <v>2686992</v>
      </c>
      <c r="E88" s="61">
        <v>2920422</v>
      </c>
      <c r="F88" s="61">
        <v>2919914.7</v>
      </c>
      <c r="G88" s="53">
        <f t="shared" si="4"/>
        <v>0.9998262922276302</v>
      </c>
    </row>
    <row r="89" spans="1:7" s="6" customFormat="1" ht="15" customHeight="1">
      <c r="A89" s="29"/>
      <c r="B89" s="29" t="s">
        <v>61</v>
      </c>
      <c r="C89" s="36" t="s">
        <v>62</v>
      </c>
      <c r="D89" s="31">
        <f>SUM(D91:D92)</f>
        <v>1052567</v>
      </c>
      <c r="E89" s="31">
        <f>SUM(E91:E92)</f>
        <v>1187743</v>
      </c>
      <c r="F89" s="31">
        <f>SUM(F91:F92)</f>
        <v>1187703</v>
      </c>
      <c r="G89" s="38">
        <f t="shared" si="4"/>
        <v>0.9999663226809167</v>
      </c>
    </row>
    <row r="90" spans="1:7" s="5" customFormat="1" ht="15" customHeight="1">
      <c r="A90" s="29"/>
      <c r="B90" s="29"/>
      <c r="C90" s="36" t="s">
        <v>9</v>
      </c>
      <c r="D90" s="37"/>
      <c r="E90" s="31"/>
      <c r="F90" s="31"/>
      <c r="G90" s="38"/>
    </row>
    <row r="91" spans="1:7" s="5" customFormat="1" ht="15" customHeight="1">
      <c r="A91" s="29"/>
      <c r="B91" s="29"/>
      <c r="C91" s="39" t="s">
        <v>63</v>
      </c>
      <c r="D91" s="37">
        <v>683020</v>
      </c>
      <c r="E91" s="31">
        <v>795389</v>
      </c>
      <c r="F91" s="31">
        <v>795354</v>
      </c>
      <c r="G91" s="38">
        <f>F91/E91</f>
        <v>0.9999559963741013</v>
      </c>
    </row>
    <row r="92" spans="1:7" s="5" customFormat="1" ht="15" customHeight="1">
      <c r="A92" s="29"/>
      <c r="B92" s="40"/>
      <c r="C92" s="41" t="s">
        <v>64</v>
      </c>
      <c r="D92" s="42">
        <v>369547</v>
      </c>
      <c r="E92" s="43">
        <v>392354</v>
      </c>
      <c r="F92" s="43">
        <v>392349</v>
      </c>
      <c r="G92" s="44">
        <f>F92/E92</f>
        <v>0.9999872564062046</v>
      </c>
    </row>
    <row r="93" spans="1:7" s="6" customFormat="1" ht="15" customHeight="1">
      <c r="A93" s="29"/>
      <c r="B93" s="40" t="s">
        <v>65</v>
      </c>
      <c r="C93" s="70" t="s">
        <v>66</v>
      </c>
      <c r="D93" s="43">
        <v>279478</v>
      </c>
      <c r="E93" s="43">
        <v>297235</v>
      </c>
      <c r="F93" s="43">
        <v>294601</v>
      </c>
      <c r="G93" s="44">
        <f>F93/E93</f>
        <v>0.9911383248944438</v>
      </c>
    </row>
    <row r="94" spans="1:7" s="6" customFormat="1" ht="15" customHeight="1">
      <c r="A94" s="29"/>
      <c r="B94" s="29" t="s">
        <v>67</v>
      </c>
      <c r="C94" s="36" t="s">
        <v>68</v>
      </c>
      <c r="D94" s="31">
        <f>SUM(D96:D97)</f>
        <v>291762</v>
      </c>
      <c r="E94" s="31">
        <f>SUM(E96:E97)</f>
        <v>332419</v>
      </c>
      <c r="F94" s="31">
        <f>SUM(F96:F97)</f>
        <v>330372</v>
      </c>
      <c r="G94" s="38">
        <f>F94/E94</f>
        <v>0.9938421089047257</v>
      </c>
    </row>
    <row r="95" spans="1:7" s="5" customFormat="1" ht="15" customHeight="1">
      <c r="A95" s="29"/>
      <c r="B95" s="29"/>
      <c r="C95" s="36" t="s">
        <v>9</v>
      </c>
      <c r="D95" s="37"/>
      <c r="E95" s="31"/>
      <c r="F95" s="31"/>
      <c r="G95" s="65"/>
    </row>
    <row r="96" spans="1:7" s="5" customFormat="1" ht="15" customHeight="1">
      <c r="A96" s="29"/>
      <c r="B96" s="29"/>
      <c r="C96" s="39" t="s">
        <v>77</v>
      </c>
      <c r="D96" s="37">
        <v>0</v>
      </c>
      <c r="E96" s="31">
        <v>32354</v>
      </c>
      <c r="F96" s="31">
        <v>31988</v>
      </c>
      <c r="G96" s="38">
        <f>F96/E96</f>
        <v>0.9886876429498671</v>
      </c>
    </row>
    <row r="97" spans="1:7" s="5" customFormat="1" ht="15" customHeight="1">
      <c r="A97" s="29"/>
      <c r="B97" s="29"/>
      <c r="C97" s="39" t="s">
        <v>41</v>
      </c>
      <c r="D97" s="37">
        <v>291762</v>
      </c>
      <c r="E97" s="31">
        <v>300065</v>
      </c>
      <c r="F97" s="31">
        <v>298384</v>
      </c>
      <c r="G97" s="38">
        <f>F97/E97</f>
        <v>0.9943978804592338</v>
      </c>
    </row>
    <row r="98" spans="1:7" s="5" customFormat="1" ht="15" customHeight="1">
      <c r="A98" s="29"/>
      <c r="B98" s="45" t="s">
        <v>123</v>
      </c>
      <c r="C98" s="46" t="s">
        <v>124</v>
      </c>
      <c r="D98" s="47">
        <v>0</v>
      </c>
      <c r="E98" s="55">
        <v>4696</v>
      </c>
      <c r="F98" s="55">
        <v>2025</v>
      </c>
      <c r="G98" s="38">
        <f>F98/E98</f>
        <v>0.4312180579216354</v>
      </c>
    </row>
    <row r="99" spans="1:7" s="6" customFormat="1" ht="15" customHeight="1">
      <c r="A99" s="29"/>
      <c r="B99" s="45" t="s">
        <v>69</v>
      </c>
      <c r="C99" s="46" t="s">
        <v>70</v>
      </c>
      <c r="D99" s="55">
        <f>SUM(D101:D102)</f>
        <v>326413</v>
      </c>
      <c r="E99" s="55">
        <f>SUM(E101:E102)</f>
        <v>380738</v>
      </c>
      <c r="F99" s="55">
        <f>SUM(F101:F102)</f>
        <v>379961</v>
      </c>
      <c r="G99" s="48">
        <f>F99/E99</f>
        <v>0.9979592265547437</v>
      </c>
    </row>
    <row r="100" spans="1:7" s="5" customFormat="1" ht="15" customHeight="1">
      <c r="A100" s="29"/>
      <c r="B100" s="29"/>
      <c r="C100" s="36" t="s">
        <v>9</v>
      </c>
      <c r="D100" s="37"/>
      <c r="E100" s="31"/>
      <c r="F100" s="31"/>
      <c r="G100" s="38"/>
    </row>
    <row r="101" spans="1:7" s="5" customFormat="1" ht="15" customHeight="1">
      <c r="A101" s="29"/>
      <c r="B101" s="29"/>
      <c r="C101" s="39" t="s">
        <v>139</v>
      </c>
      <c r="D101" s="37">
        <v>142126</v>
      </c>
      <c r="E101" s="31">
        <v>183739</v>
      </c>
      <c r="F101" s="31">
        <v>183670</v>
      </c>
      <c r="G101" s="38">
        <f>F101/E101</f>
        <v>0.9996244673150502</v>
      </c>
    </row>
    <row r="102" spans="1:7" s="5" customFormat="1" ht="15" customHeight="1">
      <c r="A102" s="29"/>
      <c r="B102" s="29"/>
      <c r="C102" s="39" t="s">
        <v>71</v>
      </c>
      <c r="D102" s="37">
        <v>184287</v>
      </c>
      <c r="E102" s="31">
        <v>196999</v>
      </c>
      <c r="F102" s="31">
        <v>196291</v>
      </c>
      <c r="G102" s="38">
        <f>F102/E102</f>
        <v>0.9964060731272748</v>
      </c>
    </row>
    <row r="103" spans="1:7" s="5" customFormat="1" ht="15" customHeight="1">
      <c r="A103" s="16" t="s">
        <v>99</v>
      </c>
      <c r="B103" s="16"/>
      <c r="C103" s="20" t="s">
        <v>100</v>
      </c>
      <c r="D103" s="54">
        <v>2000</v>
      </c>
      <c r="E103" s="54">
        <f>E104</f>
        <v>22666</v>
      </c>
      <c r="F103" s="54">
        <f>F104</f>
        <v>15665.83</v>
      </c>
      <c r="G103" s="53">
        <f>F103/E103</f>
        <v>0.6911598870555016</v>
      </c>
    </row>
    <row r="104" spans="1:7" s="5" customFormat="1" ht="15" customHeight="1">
      <c r="A104" s="66"/>
      <c r="B104" s="45" t="s">
        <v>101</v>
      </c>
      <c r="C104" s="46" t="s">
        <v>93</v>
      </c>
      <c r="D104" s="47">
        <v>2000</v>
      </c>
      <c r="E104" s="55">
        <v>22666</v>
      </c>
      <c r="F104" s="55">
        <v>15665.83</v>
      </c>
      <c r="G104" s="53">
        <f>F104/E104</f>
        <v>0.6911598870555016</v>
      </c>
    </row>
    <row r="105" spans="1:7" ht="18.75" customHeight="1">
      <c r="A105" s="81" t="s">
        <v>72</v>
      </c>
      <c r="B105" s="82"/>
      <c r="C105" s="83"/>
      <c r="D105" s="23">
        <f>D8+D13+D17+D22+D24+D64+D67+D82+D87+D103+D11</f>
        <v>58539413</v>
      </c>
      <c r="E105" s="23">
        <f>E8++E13+E17+E22+E24+E64+E67+E82+E87+E103+E11+E62</f>
        <v>62370895</v>
      </c>
      <c r="F105" s="23">
        <f>F8++F13+F17+F22+F24+F64+F67+F82+F87+F103+F11+F62</f>
        <v>62155973.67999999</v>
      </c>
      <c r="G105" s="21">
        <f>F105/E105</f>
        <v>0.9965541408376454</v>
      </c>
    </row>
    <row r="106" spans="1:7" ht="12.75">
      <c r="A106" s="9"/>
      <c r="B106" s="9"/>
      <c r="C106" s="10"/>
      <c r="D106" s="10"/>
      <c r="E106" s="11"/>
      <c r="F106" s="11"/>
      <c r="G106" s="24"/>
    </row>
    <row r="107" spans="1:7" ht="12.75">
      <c r="A107" s="9"/>
      <c r="B107" s="9"/>
      <c r="C107" s="10"/>
      <c r="D107" s="10"/>
      <c r="E107" s="25"/>
      <c r="F107" s="25"/>
      <c r="G107" s="24"/>
    </row>
    <row r="108" spans="1:7" ht="12.75">
      <c r="A108" s="9"/>
      <c r="B108" s="9"/>
      <c r="C108" s="10"/>
      <c r="D108" s="10"/>
      <c r="E108" s="25"/>
      <c r="F108" s="25"/>
      <c r="G108" s="24"/>
    </row>
    <row r="109" spans="1:7" ht="12.75">
      <c r="A109" s="9"/>
      <c r="B109" s="9"/>
      <c r="C109" s="10"/>
      <c r="D109" s="10"/>
      <c r="E109" s="11"/>
      <c r="F109" s="11"/>
      <c r="G109" s="24"/>
    </row>
    <row r="110" spans="1:7" ht="12.75">
      <c r="A110" s="9"/>
      <c r="B110" s="9"/>
      <c r="C110" s="10"/>
      <c r="D110" s="10"/>
      <c r="E110" s="11"/>
      <c r="F110" s="11"/>
      <c r="G110" s="24"/>
    </row>
    <row r="111" spans="1:7" ht="12.75">
      <c r="A111" s="9"/>
      <c r="B111" s="9"/>
      <c r="C111" s="10"/>
      <c r="D111" s="10"/>
      <c r="E111" s="11"/>
      <c r="F111" s="11"/>
      <c r="G111" s="24"/>
    </row>
    <row r="112" spans="1:7" ht="12.75">
      <c r="A112" s="9"/>
      <c r="B112" s="9"/>
      <c r="C112" s="10"/>
      <c r="D112" s="10"/>
      <c r="E112" s="11"/>
      <c r="F112" s="11"/>
      <c r="G112" s="24"/>
    </row>
    <row r="113" spans="1:7" ht="12.75">
      <c r="A113" s="9"/>
      <c r="B113" s="9"/>
      <c r="C113" s="10"/>
      <c r="D113" s="10"/>
      <c r="E113" s="11"/>
      <c r="F113" s="11"/>
      <c r="G113" s="24"/>
    </row>
    <row r="114" spans="1:7" ht="12.75">
      <c r="A114" s="9"/>
      <c r="B114" s="9"/>
      <c r="C114" s="10"/>
      <c r="D114" s="10"/>
      <c r="E114" s="11"/>
      <c r="F114" s="11"/>
      <c r="G114" s="24"/>
    </row>
    <row r="115" spans="1:7" ht="12.75">
      <c r="A115" s="9"/>
      <c r="B115" s="9"/>
      <c r="C115" s="10"/>
      <c r="D115" s="10"/>
      <c r="E115" s="11"/>
      <c r="F115" s="11"/>
      <c r="G115" s="24"/>
    </row>
    <row r="116" spans="1:7" ht="12.75">
      <c r="A116" s="9"/>
      <c r="B116" s="9"/>
      <c r="C116" s="10"/>
      <c r="D116" s="10"/>
      <c r="E116" s="11"/>
      <c r="F116" s="11"/>
      <c r="G116" s="24"/>
    </row>
    <row r="117" spans="1:7" ht="12.75">
      <c r="A117" s="9"/>
      <c r="B117" s="9"/>
      <c r="C117" s="10"/>
      <c r="D117" s="10"/>
      <c r="E117" s="11"/>
      <c r="F117" s="11"/>
      <c r="G117" s="24"/>
    </row>
    <row r="118" spans="1:7" ht="12.75">
      <c r="A118" s="9"/>
      <c r="B118" s="9"/>
      <c r="C118" s="10"/>
      <c r="D118" s="10"/>
      <c r="E118" s="11"/>
      <c r="F118" s="11"/>
      <c r="G118" s="24"/>
    </row>
    <row r="119" spans="1:7" ht="12.75">
      <c r="A119" s="9"/>
      <c r="B119" s="9"/>
      <c r="C119" s="10"/>
      <c r="D119" s="10"/>
      <c r="E119" s="11"/>
      <c r="F119" s="11"/>
      <c r="G119" s="24"/>
    </row>
    <row r="120" spans="1:7" ht="12.75">
      <c r="A120" s="9"/>
      <c r="B120" s="9"/>
      <c r="C120" s="10"/>
      <c r="D120" s="10"/>
      <c r="E120" s="11"/>
      <c r="F120" s="11"/>
      <c r="G120" s="24"/>
    </row>
    <row r="121" spans="1:7" ht="12.75">
      <c r="A121" s="9"/>
      <c r="B121" s="9"/>
      <c r="C121" s="10"/>
      <c r="D121" s="10"/>
      <c r="E121" s="11"/>
      <c r="F121" s="11"/>
      <c r="G121" s="24"/>
    </row>
    <row r="122" spans="1:7" ht="12.75">
      <c r="A122" s="9"/>
      <c r="B122" s="9"/>
      <c r="C122" s="10"/>
      <c r="D122" s="10"/>
      <c r="E122" s="11"/>
      <c r="F122" s="11"/>
      <c r="G122" s="24"/>
    </row>
    <row r="123" spans="1:7" ht="12.75">
      <c r="A123" s="9"/>
      <c r="B123" s="9"/>
      <c r="C123" s="10"/>
      <c r="D123" s="10"/>
      <c r="E123" s="11"/>
      <c r="F123" s="11"/>
      <c r="G123" s="24"/>
    </row>
    <row r="124" spans="1:7" ht="12.75">
      <c r="A124" s="9"/>
      <c r="B124" s="9"/>
      <c r="C124" s="10"/>
      <c r="D124" s="10"/>
      <c r="E124" s="11"/>
      <c r="F124" s="11"/>
      <c r="G124" s="24"/>
    </row>
    <row r="125" spans="1:7" ht="12.75">
      <c r="A125" s="9"/>
      <c r="B125" s="9"/>
      <c r="C125" s="10"/>
      <c r="D125" s="10"/>
      <c r="E125" s="11"/>
      <c r="F125" s="11"/>
      <c r="G125" s="24"/>
    </row>
    <row r="126" spans="1:7" ht="12.75">
      <c r="A126" s="9"/>
      <c r="B126" s="9"/>
      <c r="C126" s="10"/>
      <c r="D126" s="10"/>
      <c r="E126" s="11"/>
      <c r="F126" s="11"/>
      <c r="G126" s="24"/>
    </row>
    <row r="127" spans="1:7" ht="12.75">
      <c r="A127" s="9"/>
      <c r="B127" s="9"/>
      <c r="C127" s="10"/>
      <c r="D127" s="10"/>
      <c r="E127" s="11"/>
      <c r="F127" s="11"/>
      <c r="G127" s="24"/>
    </row>
    <row r="128" spans="1:7" ht="12.75">
      <c r="A128" s="9"/>
      <c r="B128" s="9"/>
      <c r="C128" s="10"/>
      <c r="D128" s="10"/>
      <c r="E128" s="11"/>
      <c r="F128" s="11"/>
      <c r="G128" s="24"/>
    </row>
    <row r="129" spans="1:7" ht="12.75">
      <c r="A129" s="9"/>
      <c r="B129" s="9"/>
      <c r="C129" s="10"/>
      <c r="D129" s="10"/>
      <c r="E129" s="11"/>
      <c r="F129" s="11"/>
      <c r="G129" s="24"/>
    </row>
    <row r="130" spans="1:7" ht="12.75">
      <c r="A130" s="9"/>
      <c r="B130" s="9"/>
      <c r="C130" s="10"/>
      <c r="D130" s="10"/>
      <c r="E130" s="11"/>
      <c r="F130" s="11"/>
      <c r="G130" s="24"/>
    </row>
    <row r="131" spans="1:7" ht="12.75">
      <c r="A131" s="9"/>
      <c r="B131" s="9"/>
      <c r="C131" s="10"/>
      <c r="D131" s="10"/>
      <c r="E131" s="11"/>
      <c r="F131" s="11"/>
      <c r="G131" s="24"/>
    </row>
    <row r="132" spans="1:7" ht="12.75">
      <c r="A132" s="9"/>
      <c r="B132" s="9"/>
      <c r="C132" s="10"/>
      <c r="D132" s="10"/>
      <c r="E132" s="11"/>
      <c r="F132" s="11"/>
      <c r="G132" s="24"/>
    </row>
    <row r="133" spans="1:7" ht="12.75">
      <c r="A133" s="9"/>
      <c r="B133" s="9"/>
      <c r="C133" s="10"/>
      <c r="D133" s="10"/>
      <c r="E133" s="11"/>
      <c r="F133" s="11"/>
      <c r="G133" s="24"/>
    </row>
    <row r="134" spans="1:7" ht="12.75">
      <c r="A134" s="9"/>
      <c r="B134" s="9"/>
      <c r="C134" s="10"/>
      <c r="D134" s="10"/>
      <c r="E134" s="11"/>
      <c r="F134" s="11"/>
      <c r="G134" s="24"/>
    </row>
    <row r="135" spans="1:7" ht="12.75">
      <c r="A135" s="9"/>
      <c r="B135" s="9"/>
      <c r="C135" s="10"/>
      <c r="D135" s="10"/>
      <c r="E135" s="11"/>
      <c r="F135" s="11"/>
      <c r="G135" s="24"/>
    </row>
    <row r="136" spans="1:7" ht="12.75">
      <c r="A136" s="9"/>
      <c r="B136" s="9"/>
      <c r="C136" s="10"/>
      <c r="D136" s="10"/>
      <c r="E136" s="11"/>
      <c r="F136" s="11"/>
      <c r="G136" s="24"/>
    </row>
    <row r="137" spans="1:7" ht="12.75">
      <c r="A137" s="9"/>
      <c r="B137" s="9"/>
      <c r="C137" s="10"/>
      <c r="D137" s="10"/>
      <c r="E137" s="11"/>
      <c r="F137" s="11"/>
      <c r="G137" s="24"/>
    </row>
    <row r="138" spans="1:7" ht="12.75">
      <c r="A138" s="9"/>
      <c r="B138" s="9"/>
      <c r="C138" s="10"/>
      <c r="D138" s="10"/>
      <c r="E138" s="11"/>
      <c r="F138" s="11"/>
      <c r="G138" s="24"/>
    </row>
    <row r="139" spans="1:7" ht="12.75">
      <c r="A139" s="9"/>
      <c r="B139" s="9"/>
      <c r="C139" s="10"/>
      <c r="D139" s="10"/>
      <c r="E139" s="11"/>
      <c r="F139" s="11"/>
      <c r="G139" s="24"/>
    </row>
    <row r="140" spans="1:7" ht="12.75">
      <c r="A140" s="9"/>
      <c r="B140" s="9"/>
      <c r="C140" s="10"/>
      <c r="D140" s="10"/>
      <c r="E140" s="11"/>
      <c r="F140" s="11"/>
      <c r="G140" s="24"/>
    </row>
    <row r="141" spans="1:7" ht="12.75">
      <c r="A141" s="9"/>
      <c r="B141" s="9"/>
      <c r="C141" s="10"/>
      <c r="D141" s="10"/>
      <c r="E141" s="11"/>
      <c r="F141" s="11"/>
      <c r="G141" s="24"/>
    </row>
    <row r="142" spans="1:7" ht="12.75">
      <c r="A142" s="9"/>
      <c r="B142" s="9"/>
      <c r="C142" s="10"/>
      <c r="D142" s="10"/>
      <c r="E142" s="11"/>
      <c r="F142" s="11"/>
      <c r="G142" s="24"/>
    </row>
    <row r="143" spans="1:7" ht="12.75">
      <c r="A143" s="9"/>
      <c r="B143" s="9"/>
      <c r="C143" s="10"/>
      <c r="D143" s="10"/>
      <c r="E143" s="11"/>
      <c r="F143" s="11"/>
      <c r="G143" s="24"/>
    </row>
    <row r="144" spans="1:7" ht="12.75">
      <c r="A144" s="9"/>
      <c r="B144" s="9"/>
      <c r="C144" s="10"/>
      <c r="D144" s="10"/>
      <c r="E144" s="11"/>
      <c r="F144" s="11"/>
      <c r="G144" s="24"/>
    </row>
    <row r="145" spans="1:7" ht="12.75">
      <c r="A145" s="9"/>
      <c r="B145" s="9"/>
      <c r="C145" s="10"/>
      <c r="D145" s="10"/>
      <c r="E145" s="11"/>
      <c r="F145" s="11"/>
      <c r="G145" s="24"/>
    </row>
    <row r="146" spans="1:7" ht="12.75">
      <c r="A146" s="9"/>
      <c r="B146" s="9"/>
      <c r="C146" s="10"/>
      <c r="D146" s="10"/>
      <c r="E146" s="11"/>
      <c r="F146" s="11"/>
      <c r="G146" s="24"/>
    </row>
    <row r="147" spans="1:7" ht="12.75">
      <c r="A147" s="9"/>
      <c r="B147" s="9"/>
      <c r="C147" s="10"/>
      <c r="D147" s="10"/>
      <c r="E147" s="11"/>
      <c r="F147" s="11"/>
      <c r="G147" s="24"/>
    </row>
    <row r="148" spans="1:7" ht="12.75">
      <c r="A148" s="9"/>
      <c r="B148" s="9"/>
      <c r="C148" s="10"/>
      <c r="D148" s="10"/>
      <c r="E148" s="11"/>
      <c r="F148" s="11"/>
      <c r="G148" s="24"/>
    </row>
    <row r="149" spans="1:7" ht="12.75">
      <c r="A149" s="9"/>
      <c r="B149" s="9"/>
      <c r="C149" s="10"/>
      <c r="D149" s="10"/>
      <c r="E149" s="11"/>
      <c r="F149" s="11"/>
      <c r="G149" s="24"/>
    </row>
    <row r="150" spans="1:7" ht="12.75">
      <c r="A150" s="9"/>
      <c r="B150" s="9"/>
      <c r="C150" s="10"/>
      <c r="D150" s="10"/>
      <c r="E150" s="11"/>
      <c r="F150" s="11"/>
      <c r="G150" s="24"/>
    </row>
    <row r="151" spans="1:7" ht="12.75">
      <c r="A151" s="9"/>
      <c r="B151" s="9"/>
      <c r="C151" s="10"/>
      <c r="D151" s="10"/>
      <c r="E151" s="11"/>
      <c r="F151" s="11"/>
      <c r="G151" s="24"/>
    </row>
    <row r="152" spans="1:7" ht="12.75">
      <c r="A152" s="9"/>
      <c r="B152" s="9"/>
      <c r="C152" s="10"/>
      <c r="D152" s="10"/>
      <c r="E152" s="11"/>
      <c r="F152" s="11"/>
      <c r="G152" s="24"/>
    </row>
    <row r="153" spans="1:7" ht="12.75">
      <c r="A153" s="9"/>
      <c r="B153" s="9"/>
      <c r="C153" s="10"/>
      <c r="D153" s="10"/>
      <c r="E153" s="11"/>
      <c r="F153" s="11"/>
      <c r="G153" s="24"/>
    </row>
    <row r="154" spans="1:7" ht="12.75">
      <c r="A154" s="9"/>
      <c r="B154" s="9"/>
      <c r="C154" s="10"/>
      <c r="D154" s="10"/>
      <c r="E154" s="11"/>
      <c r="F154" s="11"/>
      <c r="G154" s="24"/>
    </row>
    <row r="155" spans="1:7" ht="12.75">
      <c r="A155" s="9"/>
      <c r="B155" s="9"/>
      <c r="C155" s="10"/>
      <c r="D155" s="10"/>
      <c r="E155" s="11"/>
      <c r="F155" s="11"/>
      <c r="G155" s="24"/>
    </row>
    <row r="156" spans="1:7" ht="12.75">
      <c r="A156" s="9"/>
      <c r="B156" s="9"/>
      <c r="C156" s="10"/>
      <c r="D156" s="10"/>
      <c r="E156" s="11"/>
      <c r="F156" s="11"/>
      <c r="G156" s="24"/>
    </row>
    <row r="157" spans="1:7" ht="12.75">
      <c r="A157" s="9"/>
      <c r="B157" s="9"/>
      <c r="C157" s="10"/>
      <c r="D157" s="10"/>
      <c r="E157" s="11"/>
      <c r="F157" s="11"/>
      <c r="G157" s="24"/>
    </row>
    <row r="158" spans="1:7" ht="12.75">
      <c r="A158" s="9"/>
      <c r="B158" s="9"/>
      <c r="C158" s="10"/>
      <c r="D158" s="10"/>
      <c r="E158" s="11"/>
      <c r="F158" s="11"/>
      <c r="G158" s="24"/>
    </row>
    <row r="159" spans="1:7" ht="12.75">
      <c r="A159" s="9"/>
      <c r="B159" s="9"/>
      <c r="C159" s="10"/>
      <c r="D159" s="10"/>
      <c r="E159" s="11"/>
      <c r="F159" s="11"/>
      <c r="G159" s="24"/>
    </row>
    <row r="160" spans="1:7" ht="12.75">
      <c r="A160" s="9"/>
      <c r="B160" s="9"/>
      <c r="C160" s="10"/>
      <c r="D160" s="10"/>
      <c r="E160" s="11"/>
      <c r="F160" s="11"/>
      <c r="G160" s="24"/>
    </row>
    <row r="161" spans="1:7" ht="12.75">
      <c r="A161" s="9"/>
      <c r="B161" s="9"/>
      <c r="C161" s="10"/>
      <c r="D161" s="10"/>
      <c r="E161" s="11"/>
      <c r="F161" s="11"/>
      <c r="G161" s="24"/>
    </row>
    <row r="162" spans="1:7" ht="12.75">
      <c r="A162" s="9"/>
      <c r="B162" s="9"/>
      <c r="C162" s="10"/>
      <c r="D162" s="10"/>
      <c r="E162" s="11"/>
      <c r="F162" s="11"/>
      <c r="G162" s="24"/>
    </row>
    <row r="163" spans="1:7" ht="12.75">
      <c r="A163" s="9"/>
      <c r="B163" s="9"/>
      <c r="C163" s="10"/>
      <c r="D163" s="10"/>
      <c r="E163" s="11"/>
      <c r="F163" s="11"/>
      <c r="G163" s="24"/>
    </row>
    <row r="164" spans="1:7" ht="12.75">
      <c r="A164" s="9"/>
      <c r="B164" s="9"/>
      <c r="C164" s="10"/>
      <c r="D164" s="10"/>
      <c r="E164" s="11"/>
      <c r="F164" s="11"/>
      <c r="G164" s="24"/>
    </row>
    <row r="165" spans="1:7" ht="12.75">
      <c r="A165" s="9"/>
      <c r="B165" s="9"/>
      <c r="C165" s="10"/>
      <c r="D165" s="10"/>
      <c r="E165" s="11"/>
      <c r="F165" s="11"/>
      <c r="G165" s="24"/>
    </row>
    <row r="166" spans="1:7" ht="12.75">
      <c r="A166" s="9"/>
      <c r="B166" s="9"/>
      <c r="C166" s="10"/>
      <c r="D166" s="10"/>
      <c r="E166" s="11"/>
      <c r="F166" s="11"/>
      <c r="G166" s="24"/>
    </row>
    <row r="167" spans="1:7" ht="12.75">
      <c r="A167" s="9"/>
      <c r="B167" s="9"/>
      <c r="C167" s="10"/>
      <c r="D167" s="10"/>
      <c r="E167" s="11"/>
      <c r="F167" s="11"/>
      <c r="G167" s="24"/>
    </row>
    <row r="168" spans="1:7" ht="12.75">
      <c r="A168" s="9"/>
      <c r="B168" s="9"/>
      <c r="C168" s="10"/>
      <c r="D168" s="10"/>
      <c r="E168" s="11"/>
      <c r="F168" s="11"/>
      <c r="G168" s="24"/>
    </row>
    <row r="169" spans="1:7" ht="12.75">
      <c r="A169" s="9"/>
      <c r="B169" s="9"/>
      <c r="C169" s="10"/>
      <c r="D169" s="10"/>
      <c r="E169" s="11"/>
      <c r="F169" s="11"/>
      <c r="G169" s="24"/>
    </row>
    <row r="170" spans="1:7" ht="12.75">
      <c r="A170" s="9"/>
      <c r="B170" s="9"/>
      <c r="C170" s="10"/>
      <c r="D170" s="10"/>
      <c r="E170" s="11"/>
      <c r="F170" s="11"/>
      <c r="G170" s="24"/>
    </row>
    <row r="171" spans="1:7" ht="12.75">
      <c r="A171" s="9"/>
      <c r="B171" s="9"/>
      <c r="C171" s="10"/>
      <c r="D171" s="10"/>
      <c r="E171" s="11"/>
      <c r="F171" s="11"/>
      <c r="G171" s="24"/>
    </row>
    <row r="172" spans="1:7" ht="12.75">
      <c r="A172" s="9"/>
      <c r="B172" s="9"/>
      <c r="C172" s="10"/>
      <c r="D172" s="10"/>
      <c r="E172" s="11"/>
      <c r="F172" s="11"/>
      <c r="G172" s="24"/>
    </row>
    <row r="173" spans="1:7" ht="12.75">
      <c r="A173" s="9"/>
      <c r="B173" s="9"/>
      <c r="C173" s="10"/>
      <c r="D173" s="10"/>
      <c r="E173" s="11"/>
      <c r="F173" s="11"/>
      <c r="G173" s="24"/>
    </row>
    <row r="174" spans="1:7" ht="12.75">
      <c r="A174" s="9"/>
      <c r="B174" s="9"/>
      <c r="C174" s="10"/>
      <c r="D174" s="10"/>
      <c r="E174" s="11"/>
      <c r="F174" s="11"/>
      <c r="G174" s="24"/>
    </row>
    <row r="175" spans="1:7" ht="12.75">
      <c r="A175" s="9"/>
      <c r="B175" s="9"/>
      <c r="C175" s="10"/>
      <c r="D175" s="10"/>
      <c r="E175" s="11"/>
      <c r="F175" s="11"/>
      <c r="G175" s="24"/>
    </row>
    <row r="176" spans="1:7" ht="12.75">
      <c r="A176" s="9"/>
      <c r="B176" s="9"/>
      <c r="C176" s="10"/>
      <c r="D176" s="10"/>
      <c r="E176" s="11"/>
      <c r="F176" s="11"/>
      <c r="G176" s="24"/>
    </row>
    <row r="177" spans="1:7" ht="12.75">
      <c r="A177" s="9"/>
      <c r="B177" s="9"/>
      <c r="C177" s="10"/>
      <c r="D177" s="10"/>
      <c r="E177" s="11"/>
      <c r="F177" s="11"/>
      <c r="G177" s="24"/>
    </row>
    <row r="178" spans="1:7" ht="12.75">
      <c r="A178" s="9"/>
      <c r="B178" s="9"/>
      <c r="C178" s="10"/>
      <c r="D178" s="10"/>
      <c r="E178" s="11"/>
      <c r="F178" s="11"/>
      <c r="G178" s="24"/>
    </row>
    <row r="179" spans="1:7" ht="12.75">
      <c r="A179" s="9"/>
      <c r="B179" s="9"/>
      <c r="C179" s="10"/>
      <c r="D179" s="10"/>
      <c r="E179" s="11"/>
      <c r="F179" s="11"/>
      <c r="G179" s="24"/>
    </row>
    <row r="180" spans="1:7" ht="12.75">
      <c r="A180" s="9"/>
      <c r="B180" s="9"/>
      <c r="C180" s="10"/>
      <c r="D180" s="10"/>
      <c r="E180" s="11"/>
      <c r="F180" s="11"/>
      <c r="G180" s="24"/>
    </row>
    <row r="181" spans="1:7" ht="12.75">
      <c r="A181" s="9"/>
      <c r="B181" s="9"/>
      <c r="C181" s="10"/>
      <c r="D181" s="10"/>
      <c r="E181" s="11"/>
      <c r="F181" s="11"/>
      <c r="G181" s="24"/>
    </row>
    <row r="182" spans="1:7" ht="12.75">
      <c r="A182" s="9"/>
      <c r="B182" s="9"/>
      <c r="C182" s="10"/>
      <c r="D182" s="10"/>
      <c r="E182" s="11"/>
      <c r="F182" s="11"/>
      <c r="G182" s="24"/>
    </row>
    <row r="183" spans="1:7" ht="12.75">
      <c r="A183" s="9"/>
      <c r="B183" s="9"/>
      <c r="C183" s="10"/>
      <c r="D183" s="10"/>
      <c r="E183" s="11"/>
      <c r="F183" s="11"/>
      <c r="G183" s="24"/>
    </row>
    <row r="184" spans="1:7" ht="12.75">
      <c r="A184" s="9"/>
      <c r="B184" s="9"/>
      <c r="C184" s="10"/>
      <c r="D184" s="10"/>
      <c r="E184" s="11"/>
      <c r="F184" s="11"/>
      <c r="G184" s="24"/>
    </row>
    <row r="185" spans="1:7" ht="12.75">
      <c r="A185" s="9"/>
      <c r="B185" s="9"/>
      <c r="C185" s="10"/>
      <c r="D185" s="10"/>
      <c r="E185" s="11"/>
      <c r="F185" s="11"/>
      <c r="G185" s="24"/>
    </row>
    <row r="186" spans="1:7" ht="12.75">
      <c r="A186" s="9"/>
      <c r="B186" s="9"/>
      <c r="C186" s="10"/>
      <c r="D186" s="10"/>
      <c r="E186" s="11"/>
      <c r="F186" s="11"/>
      <c r="G186" s="24"/>
    </row>
    <row r="187" spans="1:7" ht="12.75">
      <c r="A187" s="9"/>
      <c r="B187" s="9"/>
      <c r="C187" s="10"/>
      <c r="D187" s="10"/>
      <c r="E187" s="11"/>
      <c r="F187" s="11"/>
      <c r="G187" s="24"/>
    </row>
    <row r="188" spans="1:7" ht="12.75">
      <c r="A188" s="9"/>
      <c r="B188" s="9"/>
      <c r="C188" s="10"/>
      <c r="D188" s="10"/>
      <c r="E188" s="11"/>
      <c r="F188" s="11"/>
      <c r="G188" s="24"/>
    </row>
    <row r="189" spans="1:7" ht="12.75">
      <c r="A189" s="9"/>
      <c r="B189" s="9"/>
      <c r="C189" s="10"/>
      <c r="D189" s="10"/>
      <c r="E189" s="11"/>
      <c r="F189" s="11"/>
      <c r="G189" s="24"/>
    </row>
    <row r="190" spans="1:7" ht="12.75">
      <c r="A190" s="9"/>
      <c r="B190" s="9"/>
      <c r="C190" s="10"/>
      <c r="D190" s="10"/>
      <c r="E190" s="11"/>
      <c r="F190" s="11"/>
      <c r="G190" s="24"/>
    </row>
    <row r="191" spans="1:7" ht="12.75">
      <c r="A191" s="9"/>
      <c r="B191" s="9"/>
      <c r="C191" s="10"/>
      <c r="D191" s="10"/>
      <c r="E191" s="11"/>
      <c r="F191" s="11"/>
      <c r="G191" s="24"/>
    </row>
    <row r="192" spans="1:7" ht="12.75">
      <c r="A192" s="9"/>
      <c r="B192" s="9"/>
      <c r="C192" s="10"/>
      <c r="D192" s="10"/>
      <c r="E192" s="11"/>
      <c r="F192" s="11"/>
      <c r="G192" s="24"/>
    </row>
    <row r="193" spans="1:7" ht="12.75">
      <c r="A193" s="9"/>
      <c r="B193" s="9"/>
      <c r="C193" s="10"/>
      <c r="D193" s="10"/>
      <c r="E193" s="11"/>
      <c r="F193" s="11"/>
      <c r="G193" s="24"/>
    </row>
    <row r="194" spans="1:7" ht="12.75">
      <c r="A194" s="9"/>
      <c r="B194" s="9"/>
      <c r="C194" s="10"/>
      <c r="D194" s="10"/>
      <c r="E194" s="11"/>
      <c r="F194" s="11"/>
      <c r="G194" s="24"/>
    </row>
    <row r="195" spans="1:7" ht="12.75">
      <c r="A195" s="9"/>
      <c r="B195" s="9"/>
      <c r="C195" s="10"/>
      <c r="D195" s="10"/>
      <c r="E195" s="11"/>
      <c r="F195" s="11"/>
      <c r="G195" s="24"/>
    </row>
    <row r="196" spans="1:7" ht="12.75">
      <c r="A196" s="9"/>
      <c r="B196" s="9"/>
      <c r="C196" s="10"/>
      <c r="D196" s="10"/>
      <c r="E196" s="11"/>
      <c r="F196" s="11"/>
      <c r="G196" s="24"/>
    </row>
    <row r="197" spans="1:7" ht="12.75">
      <c r="A197" s="9"/>
      <c r="B197" s="9"/>
      <c r="C197" s="10"/>
      <c r="D197" s="10"/>
      <c r="E197" s="11"/>
      <c r="F197" s="11"/>
      <c r="G197" s="24"/>
    </row>
    <row r="198" spans="1:7" ht="12.75">
      <c r="A198" s="9"/>
      <c r="B198" s="9"/>
      <c r="C198" s="10"/>
      <c r="D198" s="10"/>
      <c r="E198" s="11"/>
      <c r="F198" s="11"/>
      <c r="G198" s="24"/>
    </row>
    <row r="199" spans="1:7" ht="12.75">
      <c r="A199" s="9"/>
      <c r="B199" s="9"/>
      <c r="C199" s="10"/>
      <c r="D199" s="10"/>
      <c r="E199" s="11"/>
      <c r="F199" s="11"/>
      <c r="G199" s="24"/>
    </row>
    <row r="200" spans="1:7" ht="12.75">
      <c r="A200" s="9"/>
      <c r="B200" s="9"/>
      <c r="C200" s="10"/>
      <c r="D200" s="10"/>
      <c r="E200" s="11"/>
      <c r="F200" s="11"/>
      <c r="G200" s="24"/>
    </row>
    <row r="201" spans="1:7" ht="12.75">
      <c r="A201" s="9"/>
      <c r="B201" s="9"/>
      <c r="C201" s="10"/>
      <c r="D201" s="10"/>
      <c r="E201" s="11"/>
      <c r="F201" s="11"/>
      <c r="G201" s="24"/>
    </row>
    <row r="202" spans="1:7" ht="12.75">
      <c r="A202" s="9"/>
      <c r="B202" s="9"/>
      <c r="C202" s="10"/>
      <c r="D202" s="10"/>
      <c r="E202" s="11"/>
      <c r="F202" s="11"/>
      <c r="G202" s="24"/>
    </row>
    <row r="203" spans="1:7" ht="12.75">
      <c r="A203" s="9"/>
      <c r="B203" s="9"/>
      <c r="C203" s="10"/>
      <c r="D203" s="10"/>
      <c r="E203" s="11"/>
      <c r="F203" s="11"/>
      <c r="G203" s="24"/>
    </row>
    <row r="204" spans="1:7" ht="12.75">
      <c r="A204" s="9"/>
      <c r="B204" s="9"/>
      <c r="C204" s="10"/>
      <c r="D204" s="10"/>
      <c r="E204" s="11"/>
      <c r="F204" s="11"/>
      <c r="G204" s="24"/>
    </row>
    <row r="205" spans="1:7" ht="12.75">
      <c r="A205" s="9"/>
      <c r="B205" s="9"/>
      <c r="C205" s="10"/>
      <c r="D205" s="10"/>
      <c r="E205" s="11"/>
      <c r="F205" s="11"/>
      <c r="G205" s="24"/>
    </row>
    <row r="206" spans="1:7" ht="12.75">
      <c r="A206" s="9"/>
      <c r="B206" s="9"/>
      <c r="C206" s="10"/>
      <c r="D206" s="10"/>
      <c r="E206" s="11"/>
      <c r="F206" s="11"/>
      <c r="G206" s="24"/>
    </row>
    <row r="207" spans="1:7" ht="12.75">
      <c r="A207" s="9"/>
      <c r="B207" s="9"/>
      <c r="C207" s="10"/>
      <c r="D207" s="10"/>
      <c r="E207" s="11"/>
      <c r="F207" s="11"/>
      <c r="G207" s="24"/>
    </row>
    <row r="208" ht="12.75">
      <c r="G208" s="8"/>
    </row>
    <row r="209" ht="12.75">
      <c r="G209" s="8"/>
    </row>
    <row r="210" ht="12.75">
      <c r="G210" s="8"/>
    </row>
    <row r="211" ht="12.75">
      <c r="G211" s="8"/>
    </row>
    <row r="212" ht="12.75">
      <c r="G212" s="8"/>
    </row>
    <row r="213" ht="12.75">
      <c r="G213" s="8"/>
    </row>
    <row r="214" ht="12.75">
      <c r="G214" s="8"/>
    </row>
    <row r="215" ht="12.75">
      <c r="G215" s="8"/>
    </row>
    <row r="216" ht="12.75">
      <c r="G216" s="8"/>
    </row>
    <row r="217" ht="12.75">
      <c r="G217" s="8"/>
    </row>
    <row r="218" ht="12.75">
      <c r="G218" s="8"/>
    </row>
    <row r="219" ht="12.75">
      <c r="G219" s="8"/>
    </row>
    <row r="220" ht="12.75">
      <c r="G220" s="8"/>
    </row>
    <row r="221" ht="12.75">
      <c r="G221" s="8"/>
    </row>
    <row r="222" ht="12.75">
      <c r="G222" s="8"/>
    </row>
    <row r="223" ht="12.75">
      <c r="G223" s="8"/>
    </row>
    <row r="224" ht="12.75">
      <c r="G224" s="8"/>
    </row>
    <row r="225" ht="12.75">
      <c r="G225" s="8"/>
    </row>
    <row r="226" ht="12.75">
      <c r="G226" s="8"/>
    </row>
    <row r="227" ht="12.75">
      <c r="G227" s="8"/>
    </row>
    <row r="228" ht="12.75">
      <c r="G228" s="8"/>
    </row>
    <row r="229" ht="12.75">
      <c r="G229" s="8"/>
    </row>
    <row r="230" ht="12.75">
      <c r="G230" s="8"/>
    </row>
    <row r="231" ht="12.75">
      <c r="G231" s="8"/>
    </row>
    <row r="232" ht="12.75">
      <c r="G232" s="8"/>
    </row>
    <row r="233" ht="12.75">
      <c r="G233" s="8"/>
    </row>
    <row r="234" ht="12.75">
      <c r="G234" s="8"/>
    </row>
    <row r="235" ht="12.75">
      <c r="G235" s="8"/>
    </row>
    <row r="236" ht="12.75">
      <c r="G236" s="8"/>
    </row>
    <row r="237" ht="12.75">
      <c r="G237" s="8"/>
    </row>
    <row r="238" ht="12.75">
      <c r="G238" s="8"/>
    </row>
    <row r="239" ht="12.75">
      <c r="G239" s="8"/>
    </row>
    <row r="240" ht="12.75">
      <c r="G240" s="8"/>
    </row>
    <row r="241" ht="12.75">
      <c r="G241" s="8"/>
    </row>
    <row r="242" ht="12.75">
      <c r="G242" s="8"/>
    </row>
    <row r="243" ht="12.75">
      <c r="G243" s="8"/>
    </row>
    <row r="244" ht="12.75">
      <c r="G244" s="8"/>
    </row>
    <row r="245" ht="12.75">
      <c r="G245" s="8"/>
    </row>
    <row r="246" ht="12.75">
      <c r="G246" s="8"/>
    </row>
    <row r="247" ht="12.75">
      <c r="G247" s="8"/>
    </row>
    <row r="248" ht="12.75">
      <c r="G248" s="8"/>
    </row>
    <row r="249" ht="12.75">
      <c r="G249" s="8"/>
    </row>
    <row r="250" ht="12.75">
      <c r="G250" s="8"/>
    </row>
    <row r="251" ht="12.75">
      <c r="G251" s="8"/>
    </row>
    <row r="252" ht="12.75">
      <c r="G252" s="8"/>
    </row>
    <row r="253" ht="12.75">
      <c r="G253" s="8"/>
    </row>
    <row r="254" ht="12.75">
      <c r="G254" s="8"/>
    </row>
    <row r="255" ht="12.75">
      <c r="G255" s="8"/>
    </row>
    <row r="256" ht="12.75">
      <c r="G256" s="8"/>
    </row>
    <row r="257" ht="12.75">
      <c r="G257" s="8"/>
    </row>
    <row r="258" ht="12.75">
      <c r="G258" s="8"/>
    </row>
    <row r="259" ht="12.75">
      <c r="G259" s="8"/>
    </row>
    <row r="260" ht="12.75">
      <c r="G260" s="8"/>
    </row>
    <row r="261" ht="12.75">
      <c r="G261" s="8"/>
    </row>
    <row r="262" ht="12.75">
      <c r="G262" s="8"/>
    </row>
    <row r="263" ht="12.75">
      <c r="G263" s="8"/>
    </row>
    <row r="264" ht="12.75">
      <c r="G264" s="8"/>
    </row>
    <row r="265" ht="12.75">
      <c r="G265" s="8"/>
    </row>
    <row r="266" ht="12.75">
      <c r="G266" s="8"/>
    </row>
    <row r="267" ht="12.75">
      <c r="G267" s="8"/>
    </row>
    <row r="268" ht="12.75">
      <c r="G268" s="8"/>
    </row>
    <row r="269" ht="12.75">
      <c r="G269" s="8"/>
    </row>
    <row r="270" ht="12.75">
      <c r="G270" s="8"/>
    </row>
    <row r="271" ht="12.75">
      <c r="G271" s="8"/>
    </row>
    <row r="272" ht="12.75">
      <c r="G272" s="8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  <row r="282" ht="12.75">
      <c r="G282" s="8"/>
    </row>
    <row r="283" ht="12.75">
      <c r="G283" s="8"/>
    </row>
    <row r="284" ht="12.75">
      <c r="G284" s="8"/>
    </row>
    <row r="285" ht="12.75">
      <c r="G285" s="8"/>
    </row>
    <row r="286" ht="12.75">
      <c r="G286" s="8"/>
    </row>
  </sheetData>
  <sheetProtection/>
  <mergeCells count="4">
    <mergeCell ref="A105:C105"/>
    <mergeCell ref="A3:G3"/>
    <mergeCell ref="F1:G1"/>
    <mergeCell ref="A4:G4"/>
  </mergeCells>
  <printOptions horizontalCentered="1"/>
  <pageMargins left="0.2362204724409449" right="0.2755905511811024" top="0.4724409448818898" bottom="0.4330708661417323" header="0.5118110236220472" footer="0.3937007874015748"/>
  <pageSetup horizontalDpi="300" verticalDpi="300" orientation="portrait" paperSize="9" scale="93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aolszar</cp:lastModifiedBy>
  <cp:lastPrinted>2010-03-08T09:25:47Z</cp:lastPrinted>
  <dcterms:created xsi:type="dcterms:W3CDTF">2002-02-26T13:31:30Z</dcterms:created>
  <dcterms:modified xsi:type="dcterms:W3CDTF">2010-03-19T13:00:34Z</dcterms:modified>
  <cp:category/>
  <cp:version/>
  <cp:contentType/>
  <cp:contentStatus/>
</cp:coreProperties>
</file>