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11055" windowHeight="6300" activeTab="0"/>
  </bookViews>
  <sheets>
    <sheet name="dochody 2009 r." sheetId="1" r:id="rId1"/>
  </sheets>
  <definedNames>
    <definedName name="_xlnm.Print_Area" localSheetId="0">'dochody 2009 r.'!$A$1:$E$54</definedName>
  </definedNames>
  <calcPr fullCalcOnLoad="1"/>
</workbook>
</file>

<file path=xl/sharedStrings.xml><?xml version="1.0" encoding="utf-8"?>
<sst xmlns="http://schemas.openxmlformats.org/spreadsheetml/2006/main" count="57" uniqueCount="51">
  <si>
    <t>Wyszczególnienie</t>
  </si>
  <si>
    <t>Plan po zmianach</t>
  </si>
  <si>
    <t>Dochody własne:</t>
  </si>
  <si>
    <t>- odsetki od środków finansowych</t>
  </si>
  <si>
    <t>Dotacje celowe:</t>
  </si>
  <si>
    <t>Subwencja ogólna:</t>
  </si>
  <si>
    <t>- część oświatowa</t>
  </si>
  <si>
    <t>WG WAŻNIEJSZYCH ŹRÓDEŁ</t>
  </si>
  <si>
    <t>RAZEM DOCHODY</t>
  </si>
  <si>
    <t>- dochody z opłat komunikacyjnych</t>
  </si>
  <si>
    <t>Wykonanie</t>
  </si>
  <si>
    <t>Plan wg uchwały</t>
  </si>
  <si>
    <t>2</t>
  </si>
  <si>
    <t>3</t>
  </si>
  <si>
    <t>4</t>
  </si>
  <si>
    <t>Wskaźnik      4:3</t>
  </si>
  <si>
    <t>Tabela nr 3</t>
  </si>
  <si>
    <t>- dochody ze sprzedaży nieruchomości</t>
  </si>
  <si>
    <t>- dochody pozyskane z Unii Europejskiej</t>
  </si>
  <si>
    <t>- 25%-wy udział w doch. Sk. Państwa oraz 5%-owy udział w dochodach realizowanych przez PINB i Straż</t>
  </si>
  <si>
    <t>- część równoważąca</t>
  </si>
  <si>
    <t>a) bieżące</t>
  </si>
  <si>
    <t>- na zadania własne, w tym:</t>
  </si>
  <si>
    <t>- otrzymane z funduszy celowych, w tym:</t>
  </si>
  <si>
    <t>a) z Urzędu Marszałkowskiego (drogi wojewódzkie)</t>
  </si>
  <si>
    <t>- wpływy z tytułu obsługi PFRON</t>
  </si>
  <si>
    <t>- wpływy z tytułu porozumień między powiatami na:</t>
  </si>
  <si>
    <t>- rodziny zastępcze</t>
  </si>
  <si>
    <t>- domy dziecka</t>
  </si>
  <si>
    <t>- wpływy środków z ARiMR na zalesienia terenów rolnych</t>
  </si>
  <si>
    <t>- pozostałe *</t>
  </si>
  <si>
    <t>- wpływy do budżetu nadwyżki dochodów własnych lub środków obrotowych</t>
  </si>
  <si>
    <t xml:space="preserve">- dochody z czynszów dzierżawnych i najmu </t>
  </si>
  <si>
    <t>- na zadania realizowane na podstawie porozumień z organami administracji rządowej, w tym:</t>
  </si>
  <si>
    <t>- udział we wpływach z podatku doch. od osób fizycznych</t>
  </si>
  <si>
    <t>- udział we wpływach z podatku doch. od osób prawnych</t>
  </si>
  <si>
    <t xml:space="preserve">- wpływy z tytułu pomocy finansowej między jst </t>
  </si>
  <si>
    <t>- niezrealizowane wydatki niewygasające z ubiegłego roku</t>
  </si>
  <si>
    <t>- na bieżące zadania z zakresu administracji rządowej</t>
  </si>
  <si>
    <t>- na zadania realiz.na podst.porozumień między jst, w tym:</t>
  </si>
  <si>
    <t>b) inwestycyjne</t>
  </si>
  <si>
    <t>- część wyrównawcza</t>
  </si>
  <si>
    <t xml:space="preserve">- wpływy z usług dps-ów, d.dziecka </t>
  </si>
  <si>
    <t>- dochody ze sprzedaży składników majątkowych</t>
  </si>
  <si>
    <t>- dochody z opłat za koncesje, licencje i zezwolenia na przewozy</t>
  </si>
  <si>
    <t>- środki pozyskany na realizację programów Comenius i Leonardo da Vinci</t>
  </si>
  <si>
    <t>- środki pozyskane na realizację programów z zakresu pomocy społeczne</t>
  </si>
  <si>
    <t>* pozycja obejmuje m.in..: odszkodowanie za  rozbity samochód, karę za nieterminowe wykonanie robót budowlanych, środki ze Śląskiej Organizacji Turystycznej na miniprzewodnik, opłaty za materiały przetargowe, opłaty za karty parkingowe, opłaty za karty wędkarskie, wpływy części zysku z gospod. pomocniczych, zapłata za media, zwrot kosztów zastępstwa procesowego, wpłata kosztów upomnień, zwrot świadczeń nienależnie pobranych  przez rodzinę zastępczą,  itp.</t>
  </si>
  <si>
    <t>REALIZACJA DOCHODÓW BUDŻETU POWIATU W 2009 ROKU</t>
  </si>
  <si>
    <t>- część uzupełniająca</t>
  </si>
  <si>
    <t xml:space="preserve">- grzywny, mandaty i inne kary </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</si>
</sst>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_ ;\-#,##0\ "/>
    <numFmt numFmtId="167" formatCode="#,##0.0"/>
    <numFmt numFmtId="168" formatCode="_-* #,##0.000\ _z_ł_-;\-* #,##0.000\ _z_ł_-;_-* &quot;-&quot;??\ _z_ł_-;_-@_-"/>
    <numFmt numFmtId="169" formatCode="_-* #,##0.0000\ _z_ł_-;\-* #,##0.0000\ _z_ł_-;_-* &quot;-&quot;??\ _z_ł_-;_-@_-"/>
    <numFmt numFmtId="170" formatCode="_-* #,##0.0\ _z_ł_-;\-* #,##0.0\ _z_ł_-;_-* &quot;-&quot;??\ _z_ł_-;_-@_-"/>
    <numFmt numFmtId="171" formatCode="_-* #,##0\ _z_ł_-;\-* #,##0\ _z_ł_-;_-* &quot;-&quot;??\ _z_ł_-;_-@_-"/>
    <numFmt numFmtId="172" formatCode="&quot;Tak&quot;;&quot;Tak&quot;;&quot;Nie&quot;"/>
    <numFmt numFmtId="173" formatCode="&quot;Prawda&quot;;&quot;Prawda&quot;;&quot;Fałsz&quot;"/>
    <numFmt numFmtId="174" formatCode="&quot;Włączone&quot;;&quot;Włączone&quot;;&quot;Wyłączone&quot;"/>
    <numFmt numFmtId="175" formatCode="[$€-2]\ #,##0.00_);[Red]\([$€-2]\ #,##0.00\)"/>
  </numFmts>
  <fonts count="46">
    <font>
      <sz val="10"/>
      <name val="Arial CE"/>
      <family val="0"/>
    </font>
    <font>
      <sz val="9"/>
      <name val="Arial CE"/>
      <family val="2"/>
    </font>
    <font>
      <u val="single"/>
      <sz val="10"/>
      <color indexed="12"/>
      <name val="Arial CE"/>
      <family val="0"/>
    </font>
    <font>
      <u val="single"/>
      <sz val="10"/>
      <color indexed="36"/>
      <name val="Arial CE"/>
      <family val="0"/>
    </font>
    <font>
      <sz val="9"/>
      <name val="Tahoma"/>
      <family val="2"/>
    </font>
    <font>
      <b/>
      <sz val="10"/>
      <name val="Arial CE"/>
      <family val="0"/>
    </font>
    <font>
      <sz val="10"/>
      <name val="Times New Roman"/>
      <family val="1"/>
    </font>
    <font>
      <b/>
      <sz val="10"/>
      <name val="Times New Roman"/>
      <family val="1"/>
    </font>
    <font>
      <i/>
      <sz val="10"/>
      <name val="Times New Roman"/>
      <family val="1"/>
    </font>
    <font>
      <b/>
      <sz val="12"/>
      <name val="Times New Roman"/>
      <family val="1"/>
    </font>
    <font>
      <i/>
      <sz val="8"/>
      <name val="Times New Roman"/>
      <family val="1"/>
    </font>
    <font>
      <sz val="9"/>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hair"/>
    </border>
    <border>
      <left style="thin"/>
      <right style="thin"/>
      <top>
        <color indexed="63"/>
      </top>
      <bottom style="hair"/>
    </border>
    <border>
      <left style="thin"/>
      <right style="thin"/>
      <top>
        <color indexed="63"/>
      </top>
      <bottom style="thin"/>
    </border>
    <border>
      <left style="thin"/>
      <right style="thin"/>
      <top style="thin"/>
      <bottom>
        <color indexed="63"/>
      </bottom>
    </border>
    <border>
      <left style="thin"/>
      <right style="thin"/>
      <top style="hair"/>
      <bottom style="thin"/>
    </border>
    <border>
      <left style="thin"/>
      <right style="thin"/>
      <top>
        <color indexed="63"/>
      </top>
      <bottom>
        <color indexed="63"/>
      </bottom>
    </border>
    <border>
      <left style="thin"/>
      <right style="thin"/>
      <top style="hair"/>
      <bottom style="double"/>
    </border>
    <border>
      <left style="thin"/>
      <right style="thin"/>
      <top style="double"/>
      <bottom style="thin"/>
    </border>
    <border>
      <left style="thin"/>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101">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Font="1" applyAlignment="1">
      <alignment vertical="center"/>
    </xf>
    <xf numFmtId="49" fontId="4" fillId="0" borderId="0" xfId="0" applyNumberFormat="1" applyFont="1" applyAlignment="1">
      <alignment/>
    </xf>
    <xf numFmtId="0" fontId="4" fillId="0" borderId="0" xfId="0" applyFont="1" applyAlignment="1">
      <alignment/>
    </xf>
    <xf numFmtId="3" fontId="4" fillId="0" borderId="0" xfId="0" applyNumberFormat="1" applyFont="1" applyAlignment="1">
      <alignment/>
    </xf>
    <xf numFmtId="166" fontId="7" fillId="0" borderId="10" xfId="0" applyNumberFormat="1" applyFont="1" applyBorder="1" applyAlignment="1">
      <alignment vertical="center"/>
    </xf>
    <xf numFmtId="3" fontId="6" fillId="0" borderId="11" xfId="0" applyNumberFormat="1" applyFont="1" applyBorder="1" applyAlignment="1">
      <alignment horizontal="right" vertical="center"/>
    </xf>
    <xf numFmtId="3" fontId="6" fillId="0" borderId="12" xfId="0" applyNumberFormat="1" applyFont="1" applyBorder="1" applyAlignment="1">
      <alignment horizontal="right" vertical="center"/>
    </xf>
    <xf numFmtId="3" fontId="8" fillId="0" borderId="13" xfId="0" applyNumberFormat="1" applyFont="1" applyBorder="1" applyAlignment="1">
      <alignment horizontal="right" vertical="center"/>
    </xf>
    <xf numFmtId="3" fontId="6" fillId="0" borderId="14" xfId="0" applyNumberFormat="1" applyFont="1" applyBorder="1" applyAlignment="1">
      <alignment horizontal="right" vertical="center"/>
    </xf>
    <xf numFmtId="3" fontId="8" fillId="0" borderId="12" xfId="0" applyNumberFormat="1" applyFont="1" applyBorder="1" applyAlignment="1">
      <alignment horizontal="right" vertical="center"/>
    </xf>
    <xf numFmtId="3" fontId="7" fillId="0" borderId="15" xfId="0" applyNumberFormat="1" applyFont="1" applyBorder="1" applyAlignment="1">
      <alignment horizontal="right" vertical="center"/>
    </xf>
    <xf numFmtId="3" fontId="6" fillId="0" borderId="16" xfId="0" applyNumberFormat="1" applyFont="1" applyBorder="1" applyAlignment="1">
      <alignment horizontal="right" vertical="center"/>
    </xf>
    <xf numFmtId="3" fontId="8" fillId="0" borderId="13" xfId="42" applyNumberFormat="1" applyFont="1" applyBorder="1" applyAlignment="1">
      <alignment horizontal="right" vertical="center"/>
    </xf>
    <xf numFmtId="3" fontId="8" fillId="0" borderId="17" xfId="0" applyNumberFormat="1" applyFont="1" applyBorder="1" applyAlignment="1">
      <alignment horizontal="right" vertical="center"/>
    </xf>
    <xf numFmtId="3" fontId="8" fillId="0" borderId="18" xfId="0" applyNumberFormat="1" applyFont="1" applyBorder="1" applyAlignment="1">
      <alignment horizontal="right" vertical="center"/>
    </xf>
    <xf numFmtId="3" fontId="8" fillId="0" borderId="18" xfId="0" applyNumberFormat="1" applyFont="1" applyBorder="1" applyAlignment="1">
      <alignment vertical="center"/>
    </xf>
    <xf numFmtId="3" fontId="6" fillId="0" borderId="16" xfId="0" applyNumberFormat="1" applyFont="1" applyBorder="1" applyAlignment="1">
      <alignment horizontal="right"/>
    </xf>
    <xf numFmtId="3" fontId="8" fillId="0" borderId="12" xfId="0" applyNumberFormat="1" applyFont="1" applyBorder="1" applyAlignment="1">
      <alignment horizontal="right"/>
    </xf>
    <xf numFmtId="3" fontId="8" fillId="0" borderId="19" xfId="0" applyNumberFormat="1" applyFont="1" applyBorder="1" applyAlignment="1">
      <alignment horizontal="right"/>
    </xf>
    <xf numFmtId="3" fontId="8" fillId="0" borderId="19" xfId="0" applyNumberFormat="1" applyFont="1" applyBorder="1" applyAlignment="1">
      <alignment horizontal="right" vertical="center"/>
    </xf>
    <xf numFmtId="3" fontId="6" fillId="0" borderId="17" xfId="0" applyNumberFormat="1" applyFont="1" applyBorder="1" applyAlignment="1">
      <alignment horizontal="right" vertical="center"/>
    </xf>
    <xf numFmtId="3" fontId="7" fillId="0" borderId="0" xfId="0" applyNumberFormat="1" applyFont="1" applyBorder="1" applyAlignment="1">
      <alignment horizontal="right" vertical="center"/>
    </xf>
    <xf numFmtId="49" fontId="6" fillId="0" borderId="0" xfId="0" applyNumberFormat="1" applyFont="1" applyAlignment="1">
      <alignment/>
    </xf>
    <xf numFmtId="0" fontId="6" fillId="0" borderId="0" xfId="0" applyFont="1" applyAlignment="1">
      <alignment/>
    </xf>
    <xf numFmtId="49"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49" fontId="7" fillId="0" borderId="10" xfId="0" applyNumberFormat="1" applyFont="1" applyBorder="1" applyAlignment="1">
      <alignment vertical="center"/>
    </xf>
    <xf numFmtId="10" fontId="7" fillId="0" borderId="10" xfId="54" applyNumberFormat="1" applyFont="1" applyBorder="1" applyAlignment="1">
      <alignment vertical="center"/>
    </xf>
    <xf numFmtId="10" fontId="6" fillId="0" borderId="12" xfId="54" applyNumberFormat="1" applyFont="1" applyBorder="1" applyAlignment="1">
      <alignment vertical="center"/>
    </xf>
    <xf numFmtId="10" fontId="6" fillId="0" borderId="13" xfId="0" applyNumberFormat="1" applyFont="1" applyBorder="1" applyAlignment="1">
      <alignment vertical="center"/>
    </xf>
    <xf numFmtId="10" fontId="6" fillId="0" borderId="16" xfId="54" applyNumberFormat="1" applyFont="1" applyBorder="1" applyAlignment="1">
      <alignment vertical="center"/>
    </xf>
    <xf numFmtId="49" fontId="6" fillId="0" borderId="16" xfId="0" applyNumberFormat="1" applyFont="1" applyBorder="1" applyAlignment="1">
      <alignment vertical="center"/>
    </xf>
    <xf numFmtId="10" fontId="8" fillId="0" borderId="13" xfId="0" applyNumberFormat="1" applyFont="1" applyBorder="1" applyAlignment="1">
      <alignment vertical="center"/>
    </xf>
    <xf numFmtId="10" fontId="8" fillId="0" borderId="17" xfId="0" applyNumberFormat="1" applyFont="1" applyBorder="1" applyAlignment="1">
      <alignment vertical="center"/>
    </xf>
    <xf numFmtId="49" fontId="6" fillId="0" borderId="14" xfId="0" applyNumberFormat="1" applyFont="1" applyBorder="1" applyAlignment="1">
      <alignment vertical="center" wrapText="1"/>
    </xf>
    <xf numFmtId="10" fontId="6" fillId="0" borderId="14" xfId="0" applyNumberFormat="1" applyFont="1" applyBorder="1" applyAlignment="1">
      <alignment vertical="center"/>
    </xf>
    <xf numFmtId="10" fontId="8" fillId="0" borderId="18" xfId="54" applyNumberFormat="1" applyFont="1" applyBorder="1" applyAlignment="1">
      <alignment vertical="center"/>
    </xf>
    <xf numFmtId="10" fontId="6" fillId="0" borderId="11" xfId="54" applyNumberFormat="1" applyFont="1" applyBorder="1" applyAlignment="1">
      <alignment/>
    </xf>
    <xf numFmtId="10" fontId="8" fillId="0" borderId="18" xfId="54" applyNumberFormat="1" applyFont="1" applyBorder="1" applyAlignment="1">
      <alignment/>
    </xf>
    <xf numFmtId="10" fontId="8" fillId="0" borderId="19" xfId="54" applyNumberFormat="1" applyFont="1" applyBorder="1" applyAlignment="1">
      <alignment vertical="center"/>
    </xf>
    <xf numFmtId="49" fontId="7" fillId="0" borderId="15" xfId="0" applyNumberFormat="1" applyFont="1" applyBorder="1" applyAlignment="1">
      <alignment vertical="center"/>
    </xf>
    <xf numFmtId="10" fontId="7" fillId="0" borderId="18" xfId="54" applyNumberFormat="1" applyFont="1" applyBorder="1" applyAlignment="1">
      <alignment vertical="center"/>
    </xf>
    <xf numFmtId="49" fontId="6" fillId="0" borderId="11" xfId="0" applyNumberFormat="1" applyFont="1" applyBorder="1" applyAlignment="1">
      <alignment vertical="center"/>
    </xf>
    <xf numFmtId="10" fontId="6" fillId="0" borderId="11" xfId="54" applyNumberFormat="1" applyFont="1" applyBorder="1" applyAlignment="1">
      <alignment vertical="center"/>
    </xf>
    <xf numFmtId="49" fontId="6" fillId="0" borderId="14" xfId="0" applyNumberFormat="1" applyFont="1" applyBorder="1" applyAlignment="1">
      <alignment vertical="center"/>
    </xf>
    <xf numFmtId="10" fontId="6" fillId="0" borderId="14" xfId="54" applyNumberFormat="1" applyFont="1" applyBorder="1" applyAlignment="1">
      <alignment vertical="center"/>
    </xf>
    <xf numFmtId="49" fontId="7" fillId="0" borderId="0" xfId="0" applyNumberFormat="1" applyFont="1" applyBorder="1" applyAlignment="1">
      <alignment horizontal="center" vertical="center"/>
    </xf>
    <xf numFmtId="10" fontId="7" fillId="0" borderId="0" xfId="54" applyNumberFormat="1" applyFont="1" applyBorder="1" applyAlignment="1">
      <alignment vertical="center"/>
    </xf>
    <xf numFmtId="49" fontId="10" fillId="0" borderId="10" xfId="0" applyNumberFormat="1" applyFont="1" applyBorder="1" applyAlignment="1">
      <alignment horizontal="center" vertical="center"/>
    </xf>
    <xf numFmtId="10" fontId="6" fillId="0" borderId="16" xfId="0" applyNumberFormat="1" applyFont="1" applyBorder="1" applyAlignment="1">
      <alignment vertical="center"/>
    </xf>
    <xf numFmtId="3" fontId="8" fillId="0" borderId="14" xfId="0" applyNumberFormat="1" applyFont="1" applyBorder="1" applyAlignment="1">
      <alignment horizontal="right" vertical="center"/>
    </xf>
    <xf numFmtId="10" fontId="6" fillId="0" borderId="17" xfId="0" applyNumberFormat="1" applyFont="1" applyBorder="1" applyAlignment="1">
      <alignment vertical="center"/>
    </xf>
    <xf numFmtId="49" fontId="6" fillId="0" borderId="11" xfId="0" applyNumberFormat="1" applyFont="1" applyBorder="1" applyAlignment="1">
      <alignment vertical="center" wrapText="1"/>
    </xf>
    <xf numFmtId="49" fontId="8" fillId="0" borderId="18" xfId="0" applyNumberFormat="1" applyFont="1" applyBorder="1" applyAlignment="1">
      <alignment horizontal="left" vertical="center" wrapText="1"/>
    </xf>
    <xf numFmtId="49" fontId="8" fillId="0" borderId="13" xfId="0" applyNumberFormat="1" applyFont="1" applyBorder="1" applyAlignment="1">
      <alignment horizontal="left" vertical="center" indent="4"/>
    </xf>
    <xf numFmtId="49" fontId="8" fillId="0" borderId="19" xfId="0" applyNumberFormat="1" applyFont="1" applyBorder="1" applyAlignment="1">
      <alignment horizontal="left" vertical="center" indent="4"/>
    </xf>
    <xf numFmtId="49" fontId="8" fillId="0" borderId="17" xfId="0" applyNumberFormat="1" applyFont="1" applyBorder="1" applyAlignment="1">
      <alignment horizontal="left" vertical="center" indent="4"/>
    </xf>
    <xf numFmtId="49" fontId="7" fillId="0" borderId="20" xfId="0" applyNumberFormat="1" applyFont="1" applyBorder="1" applyAlignment="1">
      <alignment horizontal="left" vertical="center"/>
    </xf>
    <xf numFmtId="3" fontId="7" fillId="0" borderId="20" xfId="0" applyNumberFormat="1" applyFont="1" applyBorder="1" applyAlignment="1">
      <alignment horizontal="right" vertical="center"/>
    </xf>
    <xf numFmtId="10" fontId="7" fillId="0" borderId="20" xfId="54" applyNumberFormat="1" applyFont="1" applyBorder="1" applyAlignment="1">
      <alignment vertical="center"/>
    </xf>
    <xf numFmtId="49" fontId="8" fillId="0" borderId="18" xfId="0" applyNumberFormat="1" applyFont="1" applyBorder="1" applyAlignment="1">
      <alignment horizontal="left" vertical="center" indent="4"/>
    </xf>
    <xf numFmtId="10" fontId="6" fillId="0" borderId="18" xfId="54" applyNumberFormat="1" applyFont="1" applyBorder="1" applyAlignment="1">
      <alignment vertical="center"/>
    </xf>
    <xf numFmtId="49" fontId="6" fillId="0" borderId="12" xfId="0" applyNumberFormat="1" applyFont="1" applyBorder="1" applyAlignment="1">
      <alignment vertical="center"/>
    </xf>
    <xf numFmtId="3" fontId="7" fillId="0" borderId="10" xfId="0" applyNumberFormat="1" applyFont="1" applyBorder="1" applyAlignment="1">
      <alignment horizontal="right" vertical="center"/>
    </xf>
    <xf numFmtId="49" fontId="6" fillId="0" borderId="18" xfId="0" applyNumberFormat="1" applyFont="1" applyBorder="1" applyAlignment="1">
      <alignment vertical="center"/>
    </xf>
    <xf numFmtId="3" fontId="6" fillId="0" borderId="18" xfId="0" applyNumberFormat="1" applyFont="1" applyBorder="1" applyAlignment="1">
      <alignment horizontal="right" vertical="center"/>
    </xf>
    <xf numFmtId="0" fontId="1" fillId="0" borderId="0" xfId="0" applyFont="1" applyFill="1" applyAlignment="1">
      <alignment vertical="center"/>
    </xf>
    <xf numFmtId="3" fontId="6" fillId="0" borderId="13" xfId="0" applyNumberFormat="1" applyFont="1" applyFill="1" applyBorder="1" applyAlignment="1">
      <alignment horizontal="right" vertical="center"/>
    </xf>
    <xf numFmtId="49" fontId="6" fillId="0" borderId="13" xfId="0" applyNumberFormat="1" applyFont="1" applyFill="1" applyBorder="1" applyAlignment="1">
      <alignment vertical="center"/>
    </xf>
    <xf numFmtId="10" fontId="6" fillId="0" borderId="13" xfId="54" applyNumberFormat="1" applyFont="1" applyFill="1" applyBorder="1" applyAlignment="1">
      <alignment vertical="center"/>
    </xf>
    <xf numFmtId="49" fontId="6" fillId="0" borderId="13" xfId="0" applyNumberFormat="1" applyFont="1" applyFill="1" applyBorder="1" applyAlignment="1">
      <alignment vertical="center" wrapText="1"/>
    </xf>
    <xf numFmtId="49" fontId="6" fillId="0" borderId="21" xfId="0" applyNumberFormat="1" applyFont="1" applyFill="1" applyBorder="1" applyAlignment="1">
      <alignment vertical="center" wrapText="1"/>
    </xf>
    <xf numFmtId="3" fontId="6" fillId="0" borderId="21" xfId="0" applyNumberFormat="1" applyFont="1" applyFill="1" applyBorder="1" applyAlignment="1">
      <alignment horizontal="right" vertical="center"/>
    </xf>
    <xf numFmtId="49" fontId="6" fillId="0" borderId="14" xfId="0" applyNumberFormat="1" applyFont="1" applyFill="1" applyBorder="1" applyAlignment="1">
      <alignment vertical="center"/>
    </xf>
    <xf numFmtId="3" fontId="6" fillId="0" borderId="14" xfId="0" applyNumberFormat="1" applyFont="1" applyFill="1" applyBorder="1" applyAlignment="1">
      <alignment horizontal="right" vertical="center"/>
    </xf>
    <xf numFmtId="10" fontId="6" fillId="0" borderId="13" xfId="0" applyNumberFormat="1" applyFont="1" applyFill="1" applyBorder="1" applyAlignment="1">
      <alignment vertical="center"/>
    </xf>
    <xf numFmtId="49" fontId="6" fillId="0" borderId="12" xfId="0" applyNumberFormat="1" applyFont="1" applyFill="1" applyBorder="1" applyAlignment="1">
      <alignment vertical="center" wrapText="1"/>
    </xf>
    <xf numFmtId="3" fontId="6" fillId="0" borderId="12" xfId="0" applyNumberFormat="1" applyFont="1" applyFill="1" applyBorder="1" applyAlignment="1">
      <alignment horizontal="right" vertical="center"/>
    </xf>
    <xf numFmtId="49" fontId="8" fillId="0" borderId="12" xfId="0" applyNumberFormat="1" applyFont="1" applyFill="1" applyBorder="1" applyAlignment="1">
      <alignment horizontal="left" vertical="center" wrapText="1"/>
    </xf>
    <xf numFmtId="3" fontId="8" fillId="0" borderId="12" xfId="0" applyNumberFormat="1" applyFont="1" applyFill="1" applyBorder="1" applyAlignment="1">
      <alignment horizontal="right" vertical="center"/>
    </xf>
    <xf numFmtId="10" fontId="6" fillId="0" borderId="12" xfId="0" applyNumberFormat="1" applyFont="1" applyFill="1" applyBorder="1" applyAlignment="1">
      <alignment vertical="center"/>
    </xf>
    <xf numFmtId="49" fontId="6" fillId="0" borderId="19" xfId="0" applyNumberFormat="1" applyFont="1" applyFill="1" applyBorder="1" applyAlignment="1">
      <alignment vertical="center"/>
    </xf>
    <xf numFmtId="3" fontId="6" fillId="0" borderId="19" xfId="0" applyNumberFormat="1" applyFont="1" applyFill="1" applyBorder="1" applyAlignment="1">
      <alignment horizontal="right" vertical="center"/>
    </xf>
    <xf numFmtId="10" fontId="6" fillId="0" borderId="19" xfId="54" applyNumberFormat="1" applyFont="1" applyFill="1" applyBorder="1" applyAlignment="1">
      <alignment vertical="center"/>
    </xf>
    <xf numFmtId="49" fontId="6" fillId="0" borderId="18" xfId="0" applyNumberFormat="1" applyFont="1" applyFill="1" applyBorder="1" applyAlignment="1">
      <alignment horizontal="left" vertical="center" wrapText="1"/>
    </xf>
    <xf numFmtId="10" fontId="6" fillId="0" borderId="12" xfId="54" applyNumberFormat="1" applyFont="1" applyFill="1" applyBorder="1" applyAlignment="1">
      <alignment vertical="center"/>
    </xf>
    <xf numFmtId="0" fontId="0" fillId="0" borderId="0" xfId="0" applyNumberFormat="1" applyFill="1" applyBorder="1" applyAlignment="1">
      <alignment/>
    </xf>
    <xf numFmtId="0" fontId="5" fillId="0" borderId="0" xfId="0" applyNumberFormat="1" applyFont="1" applyFill="1" applyBorder="1" applyAlignment="1">
      <alignment horizontal="center"/>
    </xf>
    <xf numFmtId="0" fontId="11" fillId="0" borderId="0" xfId="0" applyNumberFormat="1" applyFont="1" applyBorder="1" applyAlignment="1">
      <alignment vertical="justify" wrapText="1"/>
    </xf>
    <xf numFmtId="0" fontId="6" fillId="0" borderId="0" xfId="0" applyFont="1" applyAlignment="1">
      <alignment horizontal="right"/>
    </xf>
    <xf numFmtId="49" fontId="9" fillId="0" borderId="0" xfId="0" applyNumberFormat="1" applyFont="1" applyAlignment="1">
      <alignment horizontal="center" vertical="center"/>
    </xf>
    <xf numFmtId="3" fontId="6" fillId="0" borderId="11" xfId="0" applyNumberFormat="1" applyFont="1" applyFill="1" applyBorder="1" applyAlignment="1">
      <alignment horizontal="right" vertical="center"/>
    </xf>
    <xf numFmtId="3" fontId="6" fillId="0" borderId="13" xfId="0" applyNumberFormat="1" applyFont="1" applyFill="1" applyBorder="1" applyAlignment="1">
      <alignment horizontal="right" vertical="center"/>
    </xf>
    <xf numFmtId="10" fontId="6" fillId="0" borderId="16" xfId="54" applyNumberFormat="1" applyFont="1" applyFill="1" applyBorder="1" applyAlignment="1">
      <alignment vertical="center"/>
    </xf>
    <xf numFmtId="10" fontId="6" fillId="0" borderId="14" xfId="54" applyNumberFormat="1" applyFont="1" applyFill="1" applyBorder="1" applyAlignment="1">
      <alignment vertical="center"/>
    </xf>
    <xf numFmtId="49" fontId="6" fillId="0" borderId="16"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9"/>
  <sheetViews>
    <sheetView tabSelected="1" view="pageBreakPreview" zoomScale="130" zoomScaleSheetLayoutView="130" zoomScalePageLayoutView="0" workbookViewId="0" topLeftCell="A1">
      <selection activeCell="G8" sqref="G8"/>
    </sheetView>
  </sheetViews>
  <sheetFormatPr defaultColWidth="9.00390625" defaultRowHeight="12.75"/>
  <cols>
    <col min="1" max="1" width="44.00390625" style="2" customWidth="1"/>
    <col min="2" max="2" width="14.75390625" style="2" customWidth="1"/>
    <col min="3" max="3" width="15.00390625" style="1" customWidth="1"/>
    <col min="4" max="4" width="12.625" style="1" customWidth="1"/>
    <col min="5" max="5" width="11.00390625" style="1" customWidth="1"/>
    <col min="6" max="8" width="9.125" style="1" customWidth="1"/>
    <col min="9" max="9" width="8.375" style="1" customWidth="1"/>
    <col min="10" max="16384" width="9.125" style="1" customWidth="1"/>
  </cols>
  <sheetData>
    <row r="1" spans="1:5" ht="12.75">
      <c r="A1" s="25"/>
      <c r="B1" s="25"/>
      <c r="C1" s="26"/>
      <c r="D1" s="93" t="s">
        <v>16</v>
      </c>
      <c r="E1" s="93"/>
    </row>
    <row r="2" spans="1:5" ht="15.75" customHeight="1">
      <c r="A2" s="94" t="s">
        <v>48</v>
      </c>
      <c r="B2" s="94"/>
      <c r="C2" s="94"/>
      <c r="D2" s="94"/>
      <c r="E2" s="94"/>
    </row>
    <row r="3" spans="1:5" s="3" customFormat="1" ht="15" customHeight="1">
      <c r="A3" s="94" t="s">
        <v>7</v>
      </c>
      <c r="B3" s="94"/>
      <c r="C3" s="94"/>
      <c r="D3" s="94"/>
      <c r="E3" s="94"/>
    </row>
    <row r="4" spans="1:5" ht="6.75" customHeight="1">
      <c r="A4" s="25"/>
      <c r="B4" s="25"/>
      <c r="C4" s="26"/>
      <c r="D4" s="26"/>
      <c r="E4" s="26"/>
    </row>
    <row r="5" spans="1:5" ht="24.75" customHeight="1">
      <c r="A5" s="27" t="s">
        <v>0</v>
      </c>
      <c r="B5" s="27" t="s">
        <v>11</v>
      </c>
      <c r="C5" s="28" t="s">
        <v>1</v>
      </c>
      <c r="D5" s="29" t="s">
        <v>10</v>
      </c>
      <c r="E5" s="29" t="s">
        <v>15</v>
      </c>
    </row>
    <row r="6" spans="1:5" ht="9" customHeight="1">
      <c r="A6" s="52">
        <v>1</v>
      </c>
      <c r="B6" s="52" t="s">
        <v>12</v>
      </c>
      <c r="C6" s="52" t="s">
        <v>13</v>
      </c>
      <c r="D6" s="52" t="s">
        <v>14</v>
      </c>
      <c r="E6" s="52">
        <v>5</v>
      </c>
    </row>
    <row r="7" spans="1:5" s="3" customFormat="1" ht="18" customHeight="1">
      <c r="A7" s="30" t="s">
        <v>2</v>
      </c>
      <c r="B7" s="7">
        <f>B8+B10+B11+B12+B13+B14+B15+B16+B17+B18+B19+B20+B23+B24+B25+B26+B27+B28+B29+B30+B31</f>
        <v>68209817</v>
      </c>
      <c r="C7" s="7">
        <f>C8+C10+C11+C12+C13+C14+C15+C16+C17+C18+C19+C20+C23+C24+C25+C26+C27+C28+C29+C30+C31</f>
        <v>53935322</v>
      </c>
      <c r="D7" s="7">
        <f>D8+D10+D11+D12+D13+D14+D15+D16+D17+D18+D19+D20+D23+D24+D25+D26+D27+D28+D29+D30+D31</f>
        <v>42856546.01999998</v>
      </c>
      <c r="E7" s="31">
        <f>D7/C7</f>
        <v>0.7945914556698109</v>
      </c>
    </row>
    <row r="8" spans="1:5" s="70" customFormat="1" ht="15" customHeight="1">
      <c r="A8" s="99" t="s">
        <v>34</v>
      </c>
      <c r="B8" s="95">
        <v>26021695</v>
      </c>
      <c r="C8" s="95">
        <v>26020846</v>
      </c>
      <c r="D8" s="95">
        <v>23652990</v>
      </c>
      <c r="E8" s="97">
        <f>D8/C8</f>
        <v>0.9090015751217313</v>
      </c>
    </row>
    <row r="9" spans="1:5" s="70" customFormat="1" ht="0.75" customHeight="1">
      <c r="A9" s="100"/>
      <c r="B9" s="96"/>
      <c r="C9" s="96"/>
      <c r="D9" s="96"/>
      <c r="E9" s="98"/>
    </row>
    <row r="10" spans="1:5" s="70" customFormat="1" ht="14.25" customHeight="1">
      <c r="A10" s="88" t="s">
        <v>35</v>
      </c>
      <c r="B10" s="81">
        <v>916000</v>
      </c>
      <c r="C10" s="81">
        <v>916000</v>
      </c>
      <c r="D10" s="81">
        <v>969146.79</v>
      </c>
      <c r="E10" s="89">
        <f aca="true" t="shared" si="0" ref="E10:E18">D10/C10</f>
        <v>1.0580205131004368</v>
      </c>
    </row>
    <row r="11" spans="1:5" s="70" customFormat="1" ht="15" customHeight="1">
      <c r="A11" s="72" t="s">
        <v>9</v>
      </c>
      <c r="B11" s="71">
        <v>3960000</v>
      </c>
      <c r="C11" s="71">
        <v>3960000</v>
      </c>
      <c r="D11" s="71">
        <v>3521657</v>
      </c>
      <c r="E11" s="73">
        <f t="shared" si="0"/>
        <v>0.8893073232323232</v>
      </c>
    </row>
    <row r="12" spans="1:5" s="70" customFormat="1" ht="20.25" customHeight="1">
      <c r="A12" s="74" t="s">
        <v>44</v>
      </c>
      <c r="B12" s="71">
        <v>60000</v>
      </c>
      <c r="C12" s="71">
        <v>60000</v>
      </c>
      <c r="D12" s="71">
        <v>78401.1</v>
      </c>
      <c r="E12" s="73">
        <f t="shared" si="0"/>
        <v>1.306685</v>
      </c>
    </row>
    <row r="13" spans="1:5" s="70" customFormat="1" ht="13.5" customHeight="1">
      <c r="A13" s="74" t="s">
        <v>42</v>
      </c>
      <c r="B13" s="71">
        <v>4057840</v>
      </c>
      <c r="C13" s="71">
        <v>4240736</v>
      </c>
      <c r="D13" s="71">
        <v>4281203.63</v>
      </c>
      <c r="E13" s="73">
        <f t="shared" si="0"/>
        <v>1.00954259590788</v>
      </c>
    </row>
    <row r="14" spans="1:5" s="70" customFormat="1" ht="14.25" customHeight="1">
      <c r="A14" s="72" t="s">
        <v>17</v>
      </c>
      <c r="B14" s="71">
        <v>699952</v>
      </c>
      <c r="C14" s="71">
        <v>699952</v>
      </c>
      <c r="D14" s="71">
        <v>1321422.26</v>
      </c>
      <c r="E14" s="73">
        <f t="shared" si="0"/>
        <v>1.887875540037031</v>
      </c>
    </row>
    <row r="15" spans="1:5" s="70" customFormat="1" ht="13.5" customHeight="1">
      <c r="A15" s="72" t="s">
        <v>43</v>
      </c>
      <c r="B15" s="71">
        <v>0</v>
      </c>
      <c r="C15" s="71">
        <v>6200</v>
      </c>
      <c r="D15" s="71">
        <v>6200</v>
      </c>
      <c r="E15" s="73">
        <f t="shared" si="0"/>
        <v>1</v>
      </c>
    </row>
    <row r="16" spans="1:5" s="70" customFormat="1" ht="13.5" customHeight="1">
      <c r="A16" s="72" t="s">
        <v>3</v>
      </c>
      <c r="B16" s="71">
        <v>180200</v>
      </c>
      <c r="C16" s="71">
        <v>180200</v>
      </c>
      <c r="D16" s="71">
        <v>202956.12</v>
      </c>
      <c r="E16" s="73">
        <f t="shared" si="0"/>
        <v>1.126282574916759</v>
      </c>
    </row>
    <row r="17" spans="1:5" s="70" customFormat="1" ht="27" customHeight="1">
      <c r="A17" s="75" t="s">
        <v>19</v>
      </c>
      <c r="B17" s="76">
        <v>841620</v>
      </c>
      <c r="C17" s="76">
        <v>631620</v>
      </c>
      <c r="D17" s="76">
        <v>846205.76</v>
      </c>
      <c r="E17" s="73">
        <f t="shared" si="0"/>
        <v>1.3397387036509294</v>
      </c>
    </row>
    <row r="18" spans="1:5" s="70" customFormat="1" ht="13.5" customHeight="1">
      <c r="A18" s="77" t="s">
        <v>18</v>
      </c>
      <c r="B18" s="78">
        <v>21540821</v>
      </c>
      <c r="C18" s="78">
        <v>8213817</v>
      </c>
      <c r="D18" s="78">
        <v>1119632.18</v>
      </c>
      <c r="E18" s="73">
        <f t="shared" si="0"/>
        <v>0.13631082601426353</v>
      </c>
    </row>
    <row r="19" spans="1:5" s="70" customFormat="1" ht="13.5" customHeight="1">
      <c r="A19" s="74" t="s">
        <v>36</v>
      </c>
      <c r="B19" s="71">
        <v>8670399</v>
      </c>
      <c r="C19" s="71">
        <v>6440338</v>
      </c>
      <c r="D19" s="71">
        <v>4089463.3</v>
      </c>
      <c r="E19" s="79">
        <f aca="true" t="shared" si="1" ref="E19:E30">D19/C19</f>
        <v>0.6349765027860339</v>
      </c>
    </row>
    <row r="20" spans="1:5" s="70" customFormat="1" ht="14.25" customHeight="1">
      <c r="A20" s="80" t="s">
        <v>26</v>
      </c>
      <c r="B20" s="81">
        <f>SUM(B21:B22)</f>
        <v>972200</v>
      </c>
      <c r="C20" s="81">
        <f>SUM(C21:C22)</f>
        <v>972200</v>
      </c>
      <c r="D20" s="81">
        <f>SUM(D21:D22)</f>
        <v>1154350.7999999998</v>
      </c>
      <c r="E20" s="79">
        <f t="shared" si="1"/>
        <v>1.1873593910717957</v>
      </c>
    </row>
    <row r="21" spans="1:5" s="70" customFormat="1" ht="13.5" customHeight="1">
      <c r="A21" s="82" t="s">
        <v>27</v>
      </c>
      <c r="B21" s="83">
        <v>477700</v>
      </c>
      <c r="C21" s="83">
        <v>477700</v>
      </c>
      <c r="D21" s="83">
        <v>589309.59</v>
      </c>
      <c r="E21" s="79">
        <f t="shared" si="1"/>
        <v>1.2336395017793593</v>
      </c>
    </row>
    <row r="22" spans="1:5" s="70" customFormat="1" ht="12.75" customHeight="1">
      <c r="A22" s="82" t="s">
        <v>28</v>
      </c>
      <c r="B22" s="83">
        <v>494500</v>
      </c>
      <c r="C22" s="83">
        <v>494500</v>
      </c>
      <c r="D22" s="83">
        <v>565041.21</v>
      </c>
      <c r="E22" s="79">
        <f t="shared" si="1"/>
        <v>1.1426515874620828</v>
      </c>
    </row>
    <row r="23" spans="1:5" s="70" customFormat="1" ht="13.5" customHeight="1">
      <c r="A23" s="74" t="s">
        <v>37</v>
      </c>
      <c r="B23" s="81">
        <v>0</v>
      </c>
      <c r="C23" s="81">
        <v>65252</v>
      </c>
      <c r="D23" s="81">
        <v>65251.9</v>
      </c>
      <c r="E23" s="79">
        <f t="shared" si="1"/>
        <v>0.999998467479924</v>
      </c>
    </row>
    <row r="24" spans="1:5" s="70" customFormat="1" ht="24" customHeight="1">
      <c r="A24" s="74" t="s">
        <v>29</v>
      </c>
      <c r="B24" s="81">
        <v>95545</v>
      </c>
      <c r="C24" s="81">
        <v>97130</v>
      </c>
      <c r="D24" s="81">
        <v>97129.8</v>
      </c>
      <c r="E24" s="79">
        <f t="shared" si="1"/>
        <v>0.9999979409039432</v>
      </c>
    </row>
    <row r="25" spans="1:5" s="70" customFormat="1" ht="12.75" customHeight="1">
      <c r="A25" s="74" t="s">
        <v>25</v>
      </c>
      <c r="B25" s="81">
        <v>61790</v>
      </c>
      <c r="C25" s="81">
        <v>66590</v>
      </c>
      <c r="D25" s="81">
        <v>66491</v>
      </c>
      <c r="E25" s="84">
        <f t="shared" si="1"/>
        <v>0.9985132902838264</v>
      </c>
    </row>
    <row r="26" spans="1:5" s="70" customFormat="1" ht="26.25" customHeight="1">
      <c r="A26" s="74" t="s">
        <v>31</v>
      </c>
      <c r="B26" s="81">
        <v>73450</v>
      </c>
      <c r="C26" s="81">
        <v>83450</v>
      </c>
      <c r="D26" s="81">
        <v>63000</v>
      </c>
      <c r="E26" s="84">
        <f t="shared" si="1"/>
        <v>0.7549430796884362</v>
      </c>
    </row>
    <row r="27" spans="1:5" s="70" customFormat="1" ht="13.5" customHeight="1">
      <c r="A27" s="74" t="s">
        <v>50</v>
      </c>
      <c r="B27" s="81">
        <v>0</v>
      </c>
      <c r="C27" s="81">
        <v>0</v>
      </c>
      <c r="D27" s="81">
        <v>26265.69</v>
      </c>
      <c r="E27" s="84" t="e">
        <f>#REF!/C27</f>
        <v>#REF!</v>
      </c>
    </row>
    <row r="28" spans="1:5" s="70" customFormat="1" ht="13.5" customHeight="1">
      <c r="A28" s="74" t="s">
        <v>32</v>
      </c>
      <c r="B28" s="81">
        <v>12385</v>
      </c>
      <c r="C28" s="81">
        <v>292065</v>
      </c>
      <c r="D28" s="81">
        <v>371175.78</v>
      </c>
      <c r="E28" s="84">
        <f t="shared" si="1"/>
        <v>1.2708670330234708</v>
      </c>
    </row>
    <row r="29" spans="1:5" s="70" customFormat="1" ht="21.75" customHeight="1">
      <c r="A29" s="80" t="s">
        <v>45</v>
      </c>
      <c r="B29" s="81">
        <v>0</v>
      </c>
      <c r="C29" s="81">
        <v>281756</v>
      </c>
      <c r="D29" s="81">
        <v>275494.12</v>
      </c>
      <c r="E29" s="84">
        <f t="shared" si="1"/>
        <v>0.9777755220829369</v>
      </c>
    </row>
    <row r="30" spans="1:5" s="70" customFormat="1" ht="21.75" customHeight="1">
      <c r="A30" s="80" t="s">
        <v>46</v>
      </c>
      <c r="B30" s="81">
        <v>0</v>
      </c>
      <c r="C30" s="81">
        <v>603034</v>
      </c>
      <c r="D30" s="81">
        <v>492186.79</v>
      </c>
      <c r="E30" s="84">
        <f t="shared" si="1"/>
        <v>0.8161841455042336</v>
      </c>
    </row>
    <row r="31" spans="1:5" s="70" customFormat="1" ht="15" customHeight="1" thickBot="1">
      <c r="A31" s="85" t="s">
        <v>30</v>
      </c>
      <c r="B31" s="86">
        <v>45920</v>
      </c>
      <c r="C31" s="86">
        <v>104136</v>
      </c>
      <c r="D31" s="86">
        <v>155922</v>
      </c>
      <c r="E31" s="87">
        <f>D31/C31</f>
        <v>1.4972920027656142</v>
      </c>
    </row>
    <row r="32" spans="1:5" ht="16.5" customHeight="1" thickTop="1">
      <c r="A32" s="61" t="s">
        <v>4</v>
      </c>
      <c r="B32" s="62">
        <f>B33+B36+B39+B42+B44</f>
        <v>45923996</v>
      </c>
      <c r="C32" s="62">
        <f>C33+C36+C39+C42+C44</f>
        <v>44315237</v>
      </c>
      <c r="D32" s="62">
        <f>D33+D36+D39+D42+D44</f>
        <v>43143110.47</v>
      </c>
      <c r="E32" s="63">
        <f aca="true" t="shared" si="2" ref="E32:E42">D32/C32</f>
        <v>0.9735502592483032</v>
      </c>
    </row>
    <row r="33" spans="1:5" s="3" customFormat="1" ht="15.75" customHeight="1">
      <c r="A33" s="48" t="s">
        <v>38</v>
      </c>
      <c r="B33" s="11">
        <f>SUM(B34:B35)</f>
        <v>11796764</v>
      </c>
      <c r="C33" s="11">
        <f>SUM(C34:C35)</f>
        <v>14083886</v>
      </c>
      <c r="D33" s="11">
        <f>SUM(D34:D35)</f>
        <v>13976362.62</v>
      </c>
      <c r="E33" s="49">
        <f t="shared" si="2"/>
        <v>0.9923655033845061</v>
      </c>
    </row>
    <row r="34" spans="1:5" s="3" customFormat="1" ht="12.75" customHeight="1">
      <c r="A34" s="58" t="s">
        <v>21</v>
      </c>
      <c r="B34" s="10">
        <v>11006764</v>
      </c>
      <c r="C34" s="10">
        <v>13913886</v>
      </c>
      <c r="D34" s="10">
        <v>13806372.62</v>
      </c>
      <c r="E34" s="49">
        <f t="shared" si="2"/>
        <v>0.992272943734051</v>
      </c>
    </row>
    <row r="35" spans="1:5" s="3" customFormat="1" ht="12" customHeight="1">
      <c r="A35" s="64" t="s">
        <v>40</v>
      </c>
      <c r="B35" s="17">
        <v>790000</v>
      </c>
      <c r="C35" s="17">
        <v>170000</v>
      </c>
      <c r="D35" s="17">
        <v>169990</v>
      </c>
      <c r="E35" s="65">
        <f>D35/C35</f>
        <v>0.9999411764705882</v>
      </c>
    </row>
    <row r="36" spans="1:5" s="3" customFormat="1" ht="16.5" customHeight="1">
      <c r="A36" s="35" t="s">
        <v>22</v>
      </c>
      <c r="B36" s="14">
        <f>SUM(B37:B38)</f>
        <v>31873895</v>
      </c>
      <c r="C36" s="14">
        <f>SUM(C37:C38)</f>
        <v>23979562</v>
      </c>
      <c r="D36" s="14">
        <f>SUM(D37:D38)</f>
        <v>23444639.82</v>
      </c>
      <c r="E36" s="34">
        <f t="shared" si="2"/>
        <v>0.9776925792055752</v>
      </c>
    </row>
    <row r="37" spans="1:5" s="3" customFormat="1" ht="12.75" customHeight="1">
      <c r="A37" s="58" t="s">
        <v>21</v>
      </c>
      <c r="B37" s="10">
        <v>10058895</v>
      </c>
      <c r="C37" s="15">
        <v>9945362</v>
      </c>
      <c r="D37" s="10">
        <v>9944938.23</v>
      </c>
      <c r="E37" s="36">
        <f t="shared" si="2"/>
        <v>0.999957390188512</v>
      </c>
    </row>
    <row r="38" spans="1:5" s="3" customFormat="1" ht="11.25" customHeight="1">
      <c r="A38" s="60" t="s">
        <v>40</v>
      </c>
      <c r="B38" s="16">
        <v>21815000</v>
      </c>
      <c r="C38" s="16">
        <v>14034200</v>
      </c>
      <c r="D38" s="16">
        <v>13499701.59</v>
      </c>
      <c r="E38" s="37">
        <f t="shared" si="2"/>
        <v>0.9619145793846461</v>
      </c>
    </row>
    <row r="39" spans="1:5" s="3" customFormat="1" ht="24.75" customHeight="1">
      <c r="A39" s="56" t="s">
        <v>33</v>
      </c>
      <c r="B39" s="8">
        <f>SUM(B40:B41)</f>
        <v>0</v>
      </c>
      <c r="C39" s="8">
        <f>SUM(C40:C41)</f>
        <v>256700</v>
      </c>
      <c r="D39" s="8">
        <f>SUM(D40:D41)</f>
        <v>56014.78</v>
      </c>
      <c r="E39" s="53">
        <f t="shared" si="2"/>
        <v>0.21821106349824698</v>
      </c>
    </row>
    <row r="40" spans="1:5" s="3" customFormat="1" ht="12.75" customHeight="1">
      <c r="A40" s="58" t="s">
        <v>21</v>
      </c>
      <c r="B40" s="11">
        <v>0</v>
      </c>
      <c r="C40" s="54">
        <v>56700</v>
      </c>
      <c r="D40" s="54">
        <v>56014.78</v>
      </c>
      <c r="E40" s="33">
        <f t="shared" si="2"/>
        <v>0.9879149911816578</v>
      </c>
    </row>
    <row r="41" spans="1:5" s="3" customFormat="1" ht="14.25" customHeight="1">
      <c r="A41" s="60" t="s">
        <v>40</v>
      </c>
      <c r="B41" s="23">
        <v>0</v>
      </c>
      <c r="C41" s="16">
        <v>200000</v>
      </c>
      <c r="D41" s="16">
        <v>0</v>
      </c>
      <c r="E41" s="55">
        <f t="shared" si="2"/>
        <v>0</v>
      </c>
    </row>
    <row r="42" spans="1:5" s="3" customFormat="1" ht="15.75" customHeight="1">
      <c r="A42" s="38" t="s">
        <v>39</v>
      </c>
      <c r="B42" s="11">
        <f>SUM(B43:B43)</f>
        <v>1664037</v>
      </c>
      <c r="C42" s="11">
        <f>SUM(C43:C43)</f>
        <v>5091513</v>
      </c>
      <c r="D42" s="11">
        <f>SUM(D43:D43)</f>
        <v>4763820.26</v>
      </c>
      <c r="E42" s="39">
        <f t="shared" si="2"/>
        <v>0.9356394179883268</v>
      </c>
    </row>
    <row r="43" spans="1:5" ht="14.25" customHeight="1">
      <c r="A43" s="57" t="s">
        <v>24</v>
      </c>
      <c r="B43" s="17">
        <v>1664037</v>
      </c>
      <c r="C43" s="18">
        <v>5091513</v>
      </c>
      <c r="D43" s="17">
        <v>4763820.26</v>
      </c>
      <c r="E43" s="40">
        <f>D43/C43</f>
        <v>0.9356394179883268</v>
      </c>
    </row>
    <row r="44" spans="1:5" ht="15.75" customHeight="1">
      <c r="A44" s="35" t="s">
        <v>23</v>
      </c>
      <c r="B44" s="19">
        <f>SUM(B45:B46)</f>
        <v>589300</v>
      </c>
      <c r="C44" s="19">
        <f>SUM(C45:C46)</f>
        <v>903576</v>
      </c>
      <c r="D44" s="19">
        <f>SUM(D45:D46)</f>
        <v>902272.99</v>
      </c>
      <c r="E44" s="41">
        <f>D44/C44</f>
        <v>0.9985579408926311</v>
      </c>
    </row>
    <row r="45" spans="1:5" ht="12.75" customHeight="1">
      <c r="A45" s="58" t="s">
        <v>21</v>
      </c>
      <c r="B45" s="20">
        <v>489300</v>
      </c>
      <c r="C45" s="12">
        <v>528794</v>
      </c>
      <c r="D45" s="12">
        <v>528793.31</v>
      </c>
      <c r="E45" s="42">
        <f>D45/C45</f>
        <v>0.9999986951440448</v>
      </c>
    </row>
    <row r="46" spans="1:5" ht="12.75" customHeight="1" thickBot="1">
      <c r="A46" s="59" t="s">
        <v>40</v>
      </c>
      <c r="B46" s="21">
        <v>100000</v>
      </c>
      <c r="C46" s="22">
        <v>374782</v>
      </c>
      <c r="D46" s="22">
        <v>373479.68</v>
      </c>
      <c r="E46" s="43">
        <f aca="true" t="shared" si="3" ref="E46:E52">D46/C46</f>
        <v>0.9965251266069342</v>
      </c>
    </row>
    <row r="47" spans="1:5" s="3" customFormat="1" ht="16.5" customHeight="1" thickTop="1">
      <c r="A47" s="44" t="s">
        <v>5</v>
      </c>
      <c r="B47" s="13">
        <f>SUM(B48:B51)</f>
        <v>49642977</v>
      </c>
      <c r="C47" s="13">
        <f>SUM(C48:C51)</f>
        <v>51866870</v>
      </c>
      <c r="D47" s="13">
        <f>SUM(D48:D51)</f>
        <v>52079227</v>
      </c>
      <c r="E47" s="45">
        <f t="shared" si="3"/>
        <v>1.004094270581587</v>
      </c>
    </row>
    <row r="48" spans="1:5" s="3" customFormat="1" ht="15" customHeight="1">
      <c r="A48" s="46" t="s">
        <v>6</v>
      </c>
      <c r="B48" s="8">
        <v>46941764</v>
      </c>
      <c r="C48" s="8">
        <v>47407657</v>
      </c>
      <c r="D48" s="8">
        <v>47407657</v>
      </c>
      <c r="E48" s="47">
        <f t="shared" si="3"/>
        <v>1</v>
      </c>
    </row>
    <row r="49" spans="1:5" s="3" customFormat="1" ht="15" customHeight="1">
      <c r="A49" s="48" t="s">
        <v>41</v>
      </c>
      <c r="B49" s="11">
        <v>1642790</v>
      </c>
      <c r="C49" s="11">
        <v>1642790</v>
      </c>
      <c r="D49" s="11">
        <v>1642790</v>
      </c>
      <c r="E49" s="49">
        <f t="shared" si="3"/>
        <v>1</v>
      </c>
    </row>
    <row r="50" spans="1:5" s="3" customFormat="1" ht="15" customHeight="1">
      <c r="A50" s="68" t="s">
        <v>49</v>
      </c>
      <c r="B50" s="69">
        <v>0</v>
      </c>
      <c r="C50" s="69">
        <v>1758000</v>
      </c>
      <c r="D50" s="69">
        <v>1970357</v>
      </c>
      <c r="E50" s="49">
        <f t="shared" si="3"/>
        <v>1.1207946530147896</v>
      </c>
    </row>
    <row r="51" spans="1:5" s="3" customFormat="1" ht="15" customHeight="1">
      <c r="A51" s="66" t="s">
        <v>20</v>
      </c>
      <c r="B51" s="9">
        <v>1058423</v>
      </c>
      <c r="C51" s="9">
        <v>1058423</v>
      </c>
      <c r="D51" s="9">
        <v>1058423</v>
      </c>
      <c r="E51" s="32">
        <f t="shared" si="3"/>
        <v>1</v>
      </c>
    </row>
    <row r="52" spans="1:5" s="3" customFormat="1" ht="15" customHeight="1">
      <c r="A52" s="27" t="s">
        <v>8</v>
      </c>
      <c r="B52" s="67">
        <f>B7+B32+B47</f>
        <v>163776790</v>
      </c>
      <c r="C52" s="67">
        <f>C7+C32+C47</f>
        <v>150117429</v>
      </c>
      <c r="D52" s="67">
        <f>D7+D32+D47</f>
        <v>138078883.48999998</v>
      </c>
      <c r="E52" s="31">
        <f t="shared" si="3"/>
        <v>0.9198058107563245</v>
      </c>
    </row>
    <row r="53" spans="1:5" s="3" customFormat="1" ht="3" customHeight="1">
      <c r="A53" s="50"/>
      <c r="B53" s="24"/>
      <c r="C53" s="24"/>
      <c r="D53" s="24"/>
      <c r="E53" s="51"/>
    </row>
    <row r="54" spans="1:5" s="3" customFormat="1" ht="61.5" customHeight="1">
      <c r="A54" s="92" t="s">
        <v>47</v>
      </c>
      <c r="B54" s="92"/>
      <c r="C54" s="92"/>
      <c r="D54" s="92"/>
      <c r="E54" s="92"/>
    </row>
    <row r="55" spans="1:5" ht="12.75">
      <c r="A55" s="90"/>
      <c r="B55" s="91"/>
      <c r="C55" s="91"/>
      <c r="D55" s="91"/>
      <c r="E55" s="91"/>
    </row>
    <row r="56" spans="1:5" ht="12">
      <c r="A56" s="4"/>
      <c r="B56" s="6"/>
      <c r="C56" s="6"/>
      <c r="D56" s="6"/>
      <c r="E56" s="5"/>
    </row>
    <row r="57" spans="1:5" ht="12">
      <c r="A57" s="4"/>
      <c r="B57" s="4"/>
      <c r="C57" s="6"/>
      <c r="D57" s="6"/>
      <c r="E57" s="5"/>
    </row>
    <row r="58" spans="1:5" ht="12">
      <c r="A58" s="4"/>
      <c r="B58" s="4"/>
      <c r="C58" s="6"/>
      <c r="D58" s="6"/>
      <c r="E58" s="5"/>
    </row>
    <row r="59" spans="1:5" ht="12">
      <c r="A59" s="4"/>
      <c r="B59" s="4"/>
      <c r="C59" s="5"/>
      <c r="D59" s="5"/>
      <c r="E59" s="5"/>
    </row>
  </sheetData>
  <sheetProtection/>
  <mergeCells count="10">
    <mergeCell ref="A55:E55"/>
    <mergeCell ref="A54:E54"/>
    <mergeCell ref="D1:E1"/>
    <mergeCell ref="A2:E2"/>
    <mergeCell ref="A3:E3"/>
    <mergeCell ref="C8:C9"/>
    <mergeCell ref="D8:D9"/>
    <mergeCell ref="E8:E9"/>
    <mergeCell ref="A8:A9"/>
    <mergeCell ref="B8:B9"/>
  </mergeCells>
  <printOptions horizontalCentered="1"/>
  <pageMargins left="0.4330708661417323" right="0.2755905511811024" top="0.3937007874015748" bottom="0.32" header="0.35433070866141736" footer="0.28"/>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 Cieszyn </dc:creator>
  <cp:keywords/>
  <dc:description/>
  <cp:lastModifiedBy>aolszar</cp:lastModifiedBy>
  <cp:lastPrinted>2010-02-16T09:56:08Z</cp:lastPrinted>
  <dcterms:created xsi:type="dcterms:W3CDTF">2001-03-19T15:11:01Z</dcterms:created>
  <dcterms:modified xsi:type="dcterms:W3CDTF">2010-03-19T12:57:42Z</dcterms:modified>
  <cp:category/>
  <cp:version/>
  <cp:contentType/>
  <cp:contentStatus/>
</cp:coreProperties>
</file>