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607" activeTab="0"/>
  </bookViews>
  <sheets>
    <sheet name="Wydatki" sheetId="1" r:id="rId1"/>
  </sheets>
  <definedNames>
    <definedName name="_xlnm.Print_Area" localSheetId="0">'Wydatki'!$A$1:$G$103</definedName>
    <definedName name="_xlnm.Print_Titles" localSheetId="0">'Wydatki'!$6:$7</definedName>
  </definedNames>
  <calcPr fullCalcOnLoad="1"/>
</workbook>
</file>

<file path=xl/sharedStrings.xml><?xml version="1.0" encoding="utf-8"?>
<sst xmlns="http://schemas.openxmlformats.org/spreadsheetml/2006/main" count="155" uniqueCount="134">
  <si>
    <t>Dział</t>
  </si>
  <si>
    <t>Rozdz.</t>
  </si>
  <si>
    <t>Treść</t>
  </si>
  <si>
    <t>Plan wg uchwały</t>
  </si>
  <si>
    <t>Plan po zmianach</t>
  </si>
  <si>
    <t>Wykonanie</t>
  </si>
  <si>
    <t>Wskaźnik    6 : 5</t>
  </si>
  <si>
    <t>3</t>
  </si>
  <si>
    <t>4</t>
  </si>
  <si>
    <t>w tym:</t>
  </si>
  <si>
    <t>600</t>
  </si>
  <si>
    <t>Transport i łączność</t>
  </si>
  <si>
    <t>60013</t>
  </si>
  <si>
    <t>Drogi publiczne wojewódzkie</t>
  </si>
  <si>
    <t>60014</t>
  </si>
  <si>
    <t>Drogi publiczne powiatowe</t>
  </si>
  <si>
    <t>710</t>
  </si>
  <si>
    <t>Działalność usługowa</t>
  </si>
  <si>
    <t>71012</t>
  </si>
  <si>
    <t>Ośrodki dokumentacji geodezyjnej i kartograficznej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</si>
  <si>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</si>
  <si>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</si>
  <si>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</si>
  <si>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</si>
  <si>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</si>
  <si>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</si>
  <si>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</si>
  <si>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</si>
  <si>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</si>
  <si>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</si>
  <si>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</si>
  <si>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</si>
  <si>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</si>
  <si>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</si>
  <si>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801</t>
  </si>
  <si>
    <t>Oświata i wychowanie</t>
  </si>
  <si>
    <t>80120</t>
  </si>
  <si>
    <t>Licea ogólnokształcące</t>
  </si>
  <si>
    <t>- ZSO im.Kopernika</t>
  </si>
  <si>
    <t>- ZSO Skoczów</t>
  </si>
  <si>
    <t>- LO im.Osuchowskiego</t>
  </si>
  <si>
    <t>80130</t>
  </si>
  <si>
    <t>Szkoły zawodowe</t>
  </si>
  <si>
    <t>- ZSGH Wisła</t>
  </si>
  <si>
    <t>- ZSZ Skoczów</t>
  </si>
  <si>
    <t>80140</t>
  </si>
  <si>
    <t>853</t>
  </si>
  <si>
    <t>Placówki opiekuńczo-wychowawcze</t>
  </si>
  <si>
    <t>- DD w Cieszynie</t>
  </si>
  <si>
    <t>Domy pomocy społecznej</t>
  </si>
  <si>
    <t>- DPS Cieszyn</t>
  </si>
  <si>
    <t>- DPS Drogomyśl</t>
  </si>
  <si>
    <t>- DPS Kończyce Małe</t>
  </si>
  <si>
    <t>- DPS Pogórze</t>
  </si>
  <si>
    <t>- DPS Skoczów</t>
  </si>
  <si>
    <t>Powiatowe centra pomocy rodzinie</t>
  </si>
  <si>
    <t>85321</t>
  </si>
  <si>
    <t>Zespoły do spraw orzekania o stopniu niepełnosprawności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</si>
  <si>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</si>
  <si>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</si>
  <si>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</si>
  <si>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</si>
  <si>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</si>
  <si>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</si>
  <si>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</si>
  <si>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</t>
  </si>
  <si>
    <t>- PPP Cieszyn</t>
  </si>
  <si>
    <t>- PPP Skoczów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</si>
  <si>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</si>
  <si>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</si>
  <si>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</si>
  <si>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</si>
  <si>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</si>
  <si>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</si>
  <si>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- SSM Dobka</t>
  </si>
  <si>
    <t>- SSM Istebna</t>
  </si>
  <si>
    <t>OGÓŁEM</t>
  </si>
  <si>
    <t>Realizacja wydatków na wynagrodzenia i pochodne</t>
  </si>
  <si>
    <t>w układzie rozdziałów budżetowych i jednostek</t>
  </si>
  <si>
    <t>Tabela nr 6</t>
  </si>
  <si>
    <t>Rodziny zastępcze</t>
  </si>
  <si>
    <t>- ZSP nr 1 Cieszyn</t>
  </si>
  <si>
    <t>- ZSP Ustroń</t>
  </si>
  <si>
    <t>- ZSP Istebna</t>
  </si>
  <si>
    <t>- ZSB Cieszyn</t>
  </si>
  <si>
    <t>80146</t>
  </si>
  <si>
    <t>- ZSEG Cieszyn</t>
  </si>
  <si>
    <t>75414</t>
  </si>
  <si>
    <t>Obrona cywilna</t>
  </si>
  <si>
    <t>80123</t>
  </si>
  <si>
    <t>Licea profilowane</t>
  </si>
  <si>
    <t>80195</t>
  </si>
  <si>
    <t>852</t>
  </si>
  <si>
    <t>85201</t>
  </si>
  <si>
    <t>85202</t>
  </si>
  <si>
    <t>85204</t>
  </si>
  <si>
    <t>Pomoc społeczna</t>
  </si>
  <si>
    <t>Pozostałe zadania w zakresie polityki społecznej</t>
  </si>
  <si>
    <t>85218</t>
  </si>
  <si>
    <t>Pozostała działalność</t>
  </si>
  <si>
    <t>- ZSO Wisła</t>
  </si>
  <si>
    <t>71013</t>
  </si>
  <si>
    <t>Prace geodezyjne i kartograficzne (nieinwestycyjne)</t>
  </si>
  <si>
    <t>- ZSR Międzyświeć</t>
  </si>
  <si>
    <t>85395</t>
  </si>
  <si>
    <t>921</t>
  </si>
  <si>
    <t>Kultura i ochrona dziedzictwa narodowego</t>
  </si>
  <si>
    <t>92195</t>
  </si>
  <si>
    <t>851</t>
  </si>
  <si>
    <t>Ochrona zdrowia</t>
  </si>
  <si>
    <t>85195</t>
  </si>
  <si>
    <t>Pozostała działałność</t>
  </si>
  <si>
    <t>- Rodzinny Dom Dziecka Zamarski</t>
  </si>
  <si>
    <t>Centra kształcenia ustawicznego i praktycznego oraz ośrodki dokształcania zawodowego (dot.CKP Bażanowice)</t>
  </si>
  <si>
    <t>Dokształcanie i doskonalenie nauczycieli                                   (dot. ZSO im. Kopernika w Cieszynie)</t>
  </si>
  <si>
    <t>- Starostwo Powiatowe</t>
  </si>
  <si>
    <t>85295</t>
  </si>
  <si>
    <t>- OPDiR DD w Międzyświeciu</t>
  </si>
  <si>
    <t>- ZST Cieszyn</t>
  </si>
  <si>
    <t>75421</t>
  </si>
  <si>
    <t>Zarządzanie kryzysowe</t>
  </si>
  <si>
    <t>80148</t>
  </si>
  <si>
    <t>Stołówki szkolne</t>
  </si>
  <si>
    <t xml:space="preserve">        - ZSEG Cieszyn</t>
  </si>
  <si>
    <t xml:space="preserve">        - ZSGH Wisła</t>
  </si>
  <si>
    <t xml:space="preserve">        - ZSR MIędzyświeć</t>
  </si>
  <si>
    <t>60031</t>
  </si>
  <si>
    <t>Przejscia graniczne</t>
  </si>
  <si>
    <t>700</t>
  </si>
  <si>
    <t>Gospodarka mieszkaniowa</t>
  </si>
  <si>
    <t>70005</t>
  </si>
  <si>
    <t>Gospodarka gruntami i nieruchomościami</t>
  </si>
  <si>
    <t>85311</t>
  </si>
  <si>
    <t>Rehabilitacja zawodowa i społeczna osób niepełnosprawncyh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</si>
</sst>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5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 shrinkToFit="1"/>
    </xf>
    <xf numFmtId="3" fontId="9" fillId="0" borderId="11" xfId="0" applyNumberFormat="1" applyFont="1" applyFill="1" applyBorder="1" applyAlignment="1">
      <alignment horizontal="right" vertical="center"/>
    </xf>
    <xf numFmtId="164" fontId="9" fillId="0" borderId="11" xfId="54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164" fontId="9" fillId="0" borderId="11" xfId="54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164" fontId="10" fillId="0" borderId="14" xfId="54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 wrapText="1" shrinkToFit="1"/>
    </xf>
    <xf numFmtId="3" fontId="10" fillId="0" borderId="14" xfId="0" applyNumberFormat="1" applyFont="1" applyFill="1" applyBorder="1" applyAlignment="1">
      <alignment horizontal="right" vertical="center" wrapText="1" shrinkToFi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164" fontId="10" fillId="0" borderId="14" xfId="54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wrapText="1" indent="2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 indent="2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/>
    </xf>
    <xf numFmtId="164" fontId="10" fillId="0" borderId="15" xfId="54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4" fontId="10" fillId="0" borderId="13" xfId="54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 wrapText="1"/>
    </xf>
    <xf numFmtId="164" fontId="10" fillId="0" borderId="11" xfId="54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indent="2"/>
    </xf>
    <xf numFmtId="49" fontId="10" fillId="0" borderId="15" xfId="0" applyNumberFormat="1" applyFont="1" applyFill="1" applyBorder="1" applyAlignment="1">
      <alignment horizontal="left" vertical="center" indent="2"/>
    </xf>
    <xf numFmtId="49" fontId="10" fillId="0" borderId="14" xfId="0" applyNumberFormat="1" applyFont="1" applyFill="1" applyBorder="1" applyAlignment="1">
      <alignment horizontal="left" vertical="center" wrapText="1" indent="2" shrinkToFi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vertical="top" wrapText="1"/>
    </xf>
    <xf numFmtId="3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vertical="center"/>
    </xf>
    <xf numFmtId="3" fontId="9" fillId="0" borderId="11" xfId="0" applyNumberFormat="1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view="pageBreakPreview" zoomScale="150" zoomScaleNormal="85" zoomScaleSheetLayoutView="150" zoomScalePageLayoutView="0" workbookViewId="0" topLeftCell="A1">
      <selection activeCell="E82" sqref="E82"/>
    </sheetView>
  </sheetViews>
  <sheetFormatPr defaultColWidth="9.00390625" defaultRowHeight="12.75"/>
  <cols>
    <col min="1" max="1" width="5.125" style="1" customWidth="1"/>
    <col min="2" max="2" width="6.125" style="1" customWidth="1"/>
    <col min="3" max="3" width="43.625" style="2" customWidth="1"/>
    <col min="4" max="4" width="11.375" style="2" customWidth="1"/>
    <col min="5" max="5" width="11.375" style="3" customWidth="1"/>
    <col min="6" max="6" width="10.125" style="3" customWidth="1"/>
    <col min="7" max="7" width="10.875" style="3" customWidth="1"/>
    <col min="8" max="8" width="9.875" style="3" bestFit="1" customWidth="1"/>
    <col min="9" max="16384" width="9.125" style="3" customWidth="1"/>
  </cols>
  <sheetData>
    <row r="1" spans="1:7" ht="13.5" customHeight="1">
      <c r="A1" s="9"/>
      <c r="B1" s="9"/>
      <c r="C1" s="10"/>
      <c r="D1" s="10"/>
      <c r="E1" s="11"/>
      <c r="F1" s="82" t="s">
        <v>79</v>
      </c>
      <c r="G1" s="82"/>
    </row>
    <row r="2" spans="1:7" ht="9" customHeight="1">
      <c r="A2" s="9"/>
      <c r="B2" s="9"/>
      <c r="C2" s="10"/>
      <c r="D2" s="10"/>
      <c r="E2" s="11"/>
      <c r="F2" s="12"/>
      <c r="G2" s="12"/>
    </row>
    <row r="3" spans="1:7" s="4" customFormat="1" ht="18.75" customHeight="1">
      <c r="A3" s="81" t="s">
        <v>77</v>
      </c>
      <c r="B3" s="81"/>
      <c r="C3" s="81"/>
      <c r="D3" s="81"/>
      <c r="E3" s="81"/>
      <c r="F3" s="81"/>
      <c r="G3" s="81"/>
    </row>
    <row r="4" spans="1:7" s="4" customFormat="1" ht="18" customHeight="1">
      <c r="A4" s="81" t="s">
        <v>78</v>
      </c>
      <c r="B4" s="81"/>
      <c r="C4" s="81"/>
      <c r="D4" s="81"/>
      <c r="E4" s="81"/>
      <c r="F4" s="81"/>
      <c r="G4" s="81"/>
    </row>
    <row r="5" spans="1:7" ht="9.75" customHeight="1">
      <c r="A5" s="13"/>
      <c r="B5" s="13"/>
      <c r="C5" s="14"/>
      <c r="D5" s="14"/>
      <c r="E5" s="15"/>
      <c r="F5" s="15"/>
      <c r="G5" s="15"/>
    </row>
    <row r="6" spans="1:7" s="5" customFormat="1" ht="25.5">
      <c r="A6" s="26" t="s">
        <v>0</v>
      </c>
      <c r="B6" s="27" t="s">
        <v>1</v>
      </c>
      <c r="C6" s="27" t="s">
        <v>2</v>
      </c>
      <c r="D6" s="27" t="s">
        <v>3</v>
      </c>
      <c r="E6" s="28" t="s">
        <v>4</v>
      </c>
      <c r="F6" s="28" t="s">
        <v>5</v>
      </c>
      <c r="G6" s="27" t="s">
        <v>6</v>
      </c>
    </row>
    <row r="7" spans="1:7" s="5" customFormat="1" ht="8.25" customHeight="1">
      <c r="A7" s="67">
        <v>1</v>
      </c>
      <c r="B7" s="67">
        <v>2</v>
      </c>
      <c r="C7" s="68" t="s">
        <v>7</v>
      </c>
      <c r="D7" s="68" t="s">
        <v>8</v>
      </c>
      <c r="E7" s="69">
        <v>5</v>
      </c>
      <c r="F7" s="69">
        <v>6</v>
      </c>
      <c r="G7" s="69">
        <v>7</v>
      </c>
    </row>
    <row r="8" spans="1:7" s="7" customFormat="1" ht="15" customHeight="1">
      <c r="A8" s="16" t="s">
        <v>10</v>
      </c>
      <c r="B8" s="16"/>
      <c r="C8" s="17" t="s">
        <v>11</v>
      </c>
      <c r="D8" s="18">
        <f>SUM(D9:D10)</f>
        <v>811897</v>
      </c>
      <c r="E8" s="18">
        <f>SUM(E9:E11)</f>
        <v>886825</v>
      </c>
      <c r="F8" s="18">
        <f>SUM(F9:F11)</f>
        <v>869644</v>
      </c>
      <c r="G8" s="19">
        <f aca="true" t="shared" si="0" ref="G8:G27">F8/E8</f>
        <v>0.9806263919037014</v>
      </c>
    </row>
    <row r="9" spans="1:7" s="6" customFormat="1" ht="15" customHeight="1">
      <c r="A9" s="29"/>
      <c r="B9" s="29" t="s">
        <v>12</v>
      </c>
      <c r="C9" s="30" t="s">
        <v>13</v>
      </c>
      <c r="D9" s="31">
        <v>172044</v>
      </c>
      <c r="E9" s="31">
        <v>203971</v>
      </c>
      <c r="F9" s="31">
        <v>203521</v>
      </c>
      <c r="G9" s="32">
        <f t="shared" si="0"/>
        <v>0.9977938040211599</v>
      </c>
    </row>
    <row r="10" spans="1:7" s="6" customFormat="1" ht="15" customHeight="1">
      <c r="A10" s="29"/>
      <c r="B10" s="29" t="s">
        <v>14</v>
      </c>
      <c r="C10" s="33" t="s">
        <v>15</v>
      </c>
      <c r="D10" s="34">
        <v>639853</v>
      </c>
      <c r="E10" s="34">
        <v>659853</v>
      </c>
      <c r="F10" s="34">
        <v>643122</v>
      </c>
      <c r="G10" s="32">
        <f t="shared" si="0"/>
        <v>0.9746443526058076</v>
      </c>
    </row>
    <row r="11" spans="1:7" s="6" customFormat="1" ht="15" customHeight="1">
      <c r="A11" s="29"/>
      <c r="B11" s="29" t="s">
        <v>126</v>
      </c>
      <c r="C11" s="33" t="s">
        <v>127</v>
      </c>
      <c r="D11" s="34">
        <v>0</v>
      </c>
      <c r="E11" s="34">
        <v>23001</v>
      </c>
      <c r="F11" s="34">
        <v>23001</v>
      </c>
      <c r="G11" s="32">
        <f>F11/E11</f>
        <v>1</v>
      </c>
    </row>
    <row r="12" spans="1:7" s="77" customFormat="1" ht="15" customHeight="1">
      <c r="A12" s="16" t="s">
        <v>128</v>
      </c>
      <c r="B12" s="16"/>
      <c r="C12" s="17" t="s">
        <v>129</v>
      </c>
      <c r="D12" s="76">
        <v>0</v>
      </c>
      <c r="E12" s="76">
        <v>15855</v>
      </c>
      <c r="F12" s="76">
        <v>15854</v>
      </c>
      <c r="G12" s="19">
        <f>F12/E12</f>
        <v>0.9999369284137496</v>
      </c>
    </row>
    <row r="13" spans="1:7" s="6" customFormat="1" ht="15" customHeight="1">
      <c r="A13" s="29"/>
      <c r="B13" s="29" t="s">
        <v>130</v>
      </c>
      <c r="C13" s="33" t="s">
        <v>131</v>
      </c>
      <c r="D13" s="34">
        <v>0</v>
      </c>
      <c r="E13" s="34">
        <v>15855</v>
      </c>
      <c r="F13" s="34">
        <v>15854</v>
      </c>
      <c r="G13" s="32">
        <f>F13/E13</f>
        <v>0.9999369284137496</v>
      </c>
    </row>
    <row r="14" spans="1:7" s="7" customFormat="1" ht="15" customHeight="1">
      <c r="A14" s="16" t="s">
        <v>16</v>
      </c>
      <c r="B14" s="16"/>
      <c r="C14" s="20" t="s">
        <v>17</v>
      </c>
      <c r="D14" s="18">
        <f>SUM(D15:D17)</f>
        <v>823531</v>
      </c>
      <c r="E14" s="18">
        <f>SUM(E15:E17)</f>
        <v>844527</v>
      </c>
      <c r="F14" s="18">
        <f>SUM(F15:F17)</f>
        <v>837705</v>
      </c>
      <c r="G14" s="19">
        <f t="shared" si="0"/>
        <v>0.9919221055099482</v>
      </c>
    </row>
    <row r="15" spans="1:7" s="6" customFormat="1" ht="15" customHeight="1">
      <c r="A15" s="29"/>
      <c r="B15" s="35" t="s">
        <v>18</v>
      </c>
      <c r="C15" s="36" t="s">
        <v>19</v>
      </c>
      <c r="D15" s="31">
        <v>280392</v>
      </c>
      <c r="E15" s="31">
        <v>290747</v>
      </c>
      <c r="F15" s="31">
        <v>289361</v>
      </c>
      <c r="G15" s="32">
        <f t="shared" si="0"/>
        <v>0.9952329688698421</v>
      </c>
    </row>
    <row r="16" spans="1:7" s="6" customFormat="1" ht="15" customHeight="1">
      <c r="A16" s="29"/>
      <c r="B16" s="35" t="s">
        <v>101</v>
      </c>
      <c r="C16" s="36" t="s">
        <v>102</v>
      </c>
      <c r="D16" s="31">
        <v>145939</v>
      </c>
      <c r="E16" s="31">
        <v>149092</v>
      </c>
      <c r="F16" s="31">
        <v>143853</v>
      </c>
      <c r="G16" s="32">
        <f t="shared" si="0"/>
        <v>0.9648606229710515</v>
      </c>
    </row>
    <row r="17" spans="1:7" s="6" customFormat="1" ht="15" customHeight="1">
      <c r="A17" s="29"/>
      <c r="B17" s="35" t="s">
        <v>20</v>
      </c>
      <c r="C17" s="36" t="s">
        <v>21</v>
      </c>
      <c r="D17" s="31">
        <v>397200</v>
      </c>
      <c r="E17" s="31">
        <v>404688</v>
      </c>
      <c r="F17" s="31">
        <v>404491</v>
      </c>
      <c r="G17" s="32">
        <f t="shared" si="0"/>
        <v>0.9995132052346499</v>
      </c>
    </row>
    <row r="18" spans="1:7" s="7" customFormat="1" ht="15" customHeight="1">
      <c r="A18" s="16" t="s">
        <v>22</v>
      </c>
      <c r="B18" s="16"/>
      <c r="C18" s="20" t="s">
        <v>23</v>
      </c>
      <c r="D18" s="18">
        <f>SUM(D19:D21)</f>
        <v>5452573</v>
      </c>
      <c r="E18" s="18">
        <f>SUM(E19:E21)</f>
        <v>5684245</v>
      </c>
      <c r="F18" s="18">
        <f>SUM(F19:F21)</f>
        <v>5621089</v>
      </c>
      <c r="G18" s="19">
        <f t="shared" si="0"/>
        <v>0.9888892896066233</v>
      </c>
    </row>
    <row r="19" spans="1:7" s="6" customFormat="1" ht="15" customHeight="1">
      <c r="A19" s="29"/>
      <c r="B19" s="29" t="s">
        <v>24</v>
      </c>
      <c r="C19" s="36" t="s">
        <v>25</v>
      </c>
      <c r="D19" s="37">
        <v>1365199</v>
      </c>
      <c r="E19" s="37">
        <v>1427618</v>
      </c>
      <c r="F19" s="37">
        <v>1416324</v>
      </c>
      <c r="G19" s="32">
        <f t="shared" si="0"/>
        <v>0.992088920145305</v>
      </c>
    </row>
    <row r="20" spans="1:7" s="6" customFormat="1" ht="15" customHeight="1">
      <c r="A20" s="29"/>
      <c r="B20" s="29" t="s">
        <v>26</v>
      </c>
      <c r="C20" s="36" t="s">
        <v>27</v>
      </c>
      <c r="D20" s="37">
        <v>4071874</v>
      </c>
      <c r="E20" s="37">
        <v>4242119</v>
      </c>
      <c r="F20" s="37">
        <v>4190258</v>
      </c>
      <c r="G20" s="32">
        <f t="shared" si="0"/>
        <v>0.9877747418212455</v>
      </c>
    </row>
    <row r="21" spans="1:7" s="6" customFormat="1" ht="15" customHeight="1">
      <c r="A21" s="29"/>
      <c r="B21" s="29" t="s">
        <v>28</v>
      </c>
      <c r="C21" s="30" t="s">
        <v>29</v>
      </c>
      <c r="D21" s="31">
        <v>15500</v>
      </c>
      <c r="E21" s="31">
        <v>14508</v>
      </c>
      <c r="F21" s="31">
        <v>14507</v>
      </c>
      <c r="G21" s="32">
        <f t="shared" si="0"/>
        <v>0.9999310725117176</v>
      </c>
    </row>
    <row r="22" spans="1:7" s="7" customFormat="1" ht="19.5" customHeight="1">
      <c r="A22" s="16" t="s">
        <v>30</v>
      </c>
      <c r="B22" s="16"/>
      <c r="C22" s="20" t="s">
        <v>31</v>
      </c>
      <c r="D22" s="18">
        <f>SUM(D23:D25)</f>
        <v>5143485</v>
      </c>
      <c r="E22" s="18">
        <f>SUM(E23:E24)</f>
        <v>5462285</v>
      </c>
      <c r="F22" s="18">
        <f>SUM(F23:F24)</f>
        <v>5462108</v>
      </c>
      <c r="G22" s="19">
        <f t="shared" si="0"/>
        <v>0.9999675959786061</v>
      </c>
    </row>
    <row r="23" spans="1:7" s="6" customFormat="1" ht="15" customHeight="1">
      <c r="A23" s="29"/>
      <c r="B23" s="29" t="s">
        <v>32</v>
      </c>
      <c r="C23" s="36" t="s">
        <v>33</v>
      </c>
      <c r="D23" s="31">
        <v>5110802</v>
      </c>
      <c r="E23" s="31">
        <v>5431602</v>
      </c>
      <c r="F23" s="31">
        <v>5431425</v>
      </c>
      <c r="G23" s="32">
        <f t="shared" si="0"/>
        <v>0.9999674129290033</v>
      </c>
    </row>
    <row r="24" spans="1:7" s="6" customFormat="1" ht="15" customHeight="1">
      <c r="A24" s="29"/>
      <c r="B24" s="29" t="s">
        <v>87</v>
      </c>
      <c r="C24" s="36" t="s">
        <v>88</v>
      </c>
      <c r="D24" s="37">
        <v>30683</v>
      </c>
      <c r="E24" s="37">
        <v>30683</v>
      </c>
      <c r="F24" s="37">
        <v>30683</v>
      </c>
      <c r="G24" s="32">
        <f t="shared" si="0"/>
        <v>1</v>
      </c>
    </row>
    <row r="25" spans="1:7" s="6" customFormat="1" ht="15" customHeight="1">
      <c r="A25" s="29"/>
      <c r="B25" s="29" t="s">
        <v>119</v>
      </c>
      <c r="C25" s="36" t="s">
        <v>120</v>
      </c>
      <c r="D25" s="37">
        <v>2000</v>
      </c>
      <c r="E25" s="37">
        <v>2000</v>
      </c>
      <c r="F25" s="37">
        <v>0</v>
      </c>
      <c r="G25" s="32">
        <v>0</v>
      </c>
    </row>
    <row r="26" spans="1:7" s="7" customFormat="1" ht="15" customHeight="1">
      <c r="A26" s="16" t="s">
        <v>34</v>
      </c>
      <c r="B26" s="16"/>
      <c r="C26" s="20" t="s">
        <v>35</v>
      </c>
      <c r="D26" s="18">
        <f>D27+D36+D43+D54+D55+D61+D56</f>
        <v>25057363</v>
      </c>
      <c r="E26" s="18">
        <f>E27+E36+E43+E54+E55+E61+E56</f>
        <v>26985427</v>
      </c>
      <c r="F26" s="18">
        <f>F27+F36+F43+F54+F55+F61+F56</f>
        <v>26922925</v>
      </c>
      <c r="G26" s="21">
        <f t="shared" si="0"/>
        <v>0.9976838609965297</v>
      </c>
    </row>
    <row r="27" spans="1:7" s="6" customFormat="1" ht="15" customHeight="1">
      <c r="A27" s="29"/>
      <c r="B27" s="29" t="s">
        <v>36</v>
      </c>
      <c r="C27" s="36" t="s">
        <v>37</v>
      </c>
      <c r="D27" s="31">
        <f>SUM(D29:D35)</f>
        <v>8800627</v>
      </c>
      <c r="E27" s="31">
        <f>SUM(E29:E35)</f>
        <v>9493631</v>
      </c>
      <c r="F27" s="31">
        <f>SUM(F29:F35)</f>
        <v>9472780</v>
      </c>
      <c r="G27" s="38">
        <f t="shared" si="0"/>
        <v>0.997803685439217</v>
      </c>
    </row>
    <row r="28" spans="1:7" s="5" customFormat="1" ht="15" customHeight="1">
      <c r="A28" s="29"/>
      <c r="B28" s="29"/>
      <c r="C28" s="36" t="s">
        <v>9</v>
      </c>
      <c r="D28" s="37"/>
      <c r="E28" s="31"/>
      <c r="F28" s="31"/>
      <c r="G28" s="38"/>
    </row>
    <row r="29" spans="1:7" s="5" customFormat="1" ht="15" customHeight="1">
      <c r="A29" s="29"/>
      <c r="B29" s="29"/>
      <c r="C29" s="39" t="s">
        <v>38</v>
      </c>
      <c r="D29" s="37">
        <v>2555691</v>
      </c>
      <c r="E29" s="31">
        <v>2734242</v>
      </c>
      <c r="F29" s="31">
        <v>2728755</v>
      </c>
      <c r="G29" s="38">
        <f aca="true" t="shared" si="1" ref="G29:G42">F29/E29</f>
        <v>0.9979932281049008</v>
      </c>
    </row>
    <row r="30" spans="1:7" s="5" customFormat="1" ht="15" customHeight="1">
      <c r="A30" s="29"/>
      <c r="B30" s="29"/>
      <c r="C30" s="39" t="s">
        <v>39</v>
      </c>
      <c r="D30" s="37">
        <v>1561091</v>
      </c>
      <c r="E30" s="31">
        <v>1714231</v>
      </c>
      <c r="F30" s="31">
        <v>1709629</v>
      </c>
      <c r="G30" s="38">
        <f t="shared" si="1"/>
        <v>0.9973154143169736</v>
      </c>
    </row>
    <row r="31" spans="1:7" s="5" customFormat="1" ht="15" customHeight="1">
      <c r="A31" s="29"/>
      <c r="B31" s="29"/>
      <c r="C31" s="39" t="s">
        <v>40</v>
      </c>
      <c r="D31" s="37">
        <v>2124040</v>
      </c>
      <c r="E31" s="31">
        <v>2221964</v>
      </c>
      <c r="F31" s="31">
        <v>2221953</v>
      </c>
      <c r="G31" s="38">
        <f t="shared" si="1"/>
        <v>0.9999950494247432</v>
      </c>
    </row>
    <row r="32" spans="1:7" s="5" customFormat="1" ht="15" customHeight="1">
      <c r="A32" s="29"/>
      <c r="B32" s="29"/>
      <c r="C32" s="39" t="s">
        <v>100</v>
      </c>
      <c r="D32" s="37">
        <v>1125131</v>
      </c>
      <c r="E32" s="31">
        <v>1234287</v>
      </c>
      <c r="F32" s="31">
        <v>1233523</v>
      </c>
      <c r="G32" s="38">
        <f t="shared" si="1"/>
        <v>0.9993810191632903</v>
      </c>
    </row>
    <row r="33" spans="1:7" s="5" customFormat="1" ht="15" customHeight="1">
      <c r="A33" s="29"/>
      <c r="B33" s="29"/>
      <c r="C33" s="39" t="s">
        <v>81</v>
      </c>
      <c r="D33" s="37">
        <v>1138348</v>
      </c>
      <c r="E33" s="31">
        <v>1327606</v>
      </c>
      <c r="F33" s="31">
        <v>1317692</v>
      </c>
      <c r="G33" s="38">
        <f t="shared" si="1"/>
        <v>0.9925324230230957</v>
      </c>
    </row>
    <row r="34" spans="1:7" s="5" customFormat="1" ht="15" customHeight="1">
      <c r="A34" s="29"/>
      <c r="B34" s="29"/>
      <c r="C34" s="39" t="s">
        <v>83</v>
      </c>
      <c r="D34" s="37">
        <v>70980</v>
      </c>
      <c r="E34" s="73">
        <v>66268</v>
      </c>
      <c r="F34" s="73">
        <v>66268</v>
      </c>
      <c r="G34" s="38">
        <f t="shared" si="1"/>
        <v>1</v>
      </c>
    </row>
    <row r="35" spans="1:7" s="5" customFormat="1" ht="15" customHeight="1">
      <c r="A35" s="29"/>
      <c r="B35" s="40"/>
      <c r="C35" s="41" t="s">
        <v>82</v>
      </c>
      <c r="D35" s="42">
        <v>225346</v>
      </c>
      <c r="E35" s="43">
        <v>195033</v>
      </c>
      <c r="F35" s="43">
        <v>194960</v>
      </c>
      <c r="G35" s="38">
        <f t="shared" si="1"/>
        <v>0.9996257043679787</v>
      </c>
    </row>
    <row r="36" spans="1:7" s="5" customFormat="1" ht="15" customHeight="1">
      <c r="A36" s="29"/>
      <c r="B36" s="45" t="s">
        <v>89</v>
      </c>
      <c r="C36" s="46" t="s">
        <v>90</v>
      </c>
      <c r="D36" s="47">
        <f>SUM(D38:D42)</f>
        <v>1440080</v>
      </c>
      <c r="E36" s="47">
        <f>SUM(E38:E42)</f>
        <v>1447187</v>
      </c>
      <c r="F36" s="47">
        <f>SUM(F38:F42)</f>
        <v>1445179</v>
      </c>
      <c r="G36" s="48">
        <f t="shared" si="1"/>
        <v>0.998612480626208</v>
      </c>
    </row>
    <row r="37" spans="1:7" s="5" customFormat="1" ht="15" customHeight="1">
      <c r="A37" s="29"/>
      <c r="B37" s="29"/>
      <c r="C37" s="36" t="s">
        <v>9</v>
      </c>
      <c r="D37" s="37"/>
      <c r="E37" s="31"/>
      <c r="F37" s="31"/>
      <c r="G37" s="38"/>
    </row>
    <row r="38" spans="1:7" s="5" customFormat="1" ht="15" customHeight="1">
      <c r="A38" s="29"/>
      <c r="B38" s="29"/>
      <c r="C38" s="39" t="s">
        <v>44</v>
      </c>
      <c r="D38" s="37">
        <v>56918</v>
      </c>
      <c r="E38" s="31">
        <v>57806</v>
      </c>
      <c r="F38" s="31">
        <v>57806</v>
      </c>
      <c r="G38" s="38">
        <f t="shared" si="1"/>
        <v>1</v>
      </c>
    </row>
    <row r="39" spans="1:7" s="5" customFormat="1" ht="15" customHeight="1">
      <c r="A39" s="29"/>
      <c r="B39" s="29"/>
      <c r="C39" s="39" t="s">
        <v>86</v>
      </c>
      <c r="D39" s="37">
        <v>105441</v>
      </c>
      <c r="E39" s="31">
        <v>111660</v>
      </c>
      <c r="F39" s="31">
        <v>111660</v>
      </c>
      <c r="G39" s="38">
        <f t="shared" si="1"/>
        <v>1</v>
      </c>
    </row>
    <row r="40" spans="1:7" s="5" customFormat="1" ht="15" customHeight="1">
      <c r="A40" s="29"/>
      <c r="B40" s="29"/>
      <c r="C40" s="39" t="s">
        <v>81</v>
      </c>
      <c r="D40" s="37">
        <v>879479</v>
      </c>
      <c r="E40" s="31">
        <v>902479</v>
      </c>
      <c r="F40" s="31">
        <v>900502</v>
      </c>
      <c r="G40" s="38">
        <f t="shared" si="1"/>
        <v>0.9978093673093779</v>
      </c>
    </row>
    <row r="41" spans="1:7" s="5" customFormat="1" ht="15" customHeight="1">
      <c r="A41" s="29"/>
      <c r="B41" s="29"/>
      <c r="C41" s="39" t="s">
        <v>84</v>
      </c>
      <c r="D41" s="37">
        <v>58832</v>
      </c>
      <c r="E41" s="31">
        <v>64895</v>
      </c>
      <c r="F41" s="31">
        <v>64864</v>
      </c>
      <c r="G41" s="38">
        <f t="shared" si="1"/>
        <v>0.9995223052623469</v>
      </c>
    </row>
    <row r="42" spans="1:7" s="5" customFormat="1" ht="15" customHeight="1">
      <c r="A42" s="29"/>
      <c r="B42" s="29"/>
      <c r="C42" s="39" t="s">
        <v>83</v>
      </c>
      <c r="D42" s="37">
        <v>339410</v>
      </c>
      <c r="E42" s="31">
        <v>310347</v>
      </c>
      <c r="F42" s="31">
        <v>310347</v>
      </c>
      <c r="G42" s="38">
        <f t="shared" si="1"/>
        <v>1</v>
      </c>
    </row>
    <row r="43" spans="1:7" s="6" customFormat="1" ht="15" customHeight="1">
      <c r="A43" s="29"/>
      <c r="B43" s="45" t="s">
        <v>41</v>
      </c>
      <c r="C43" s="46" t="s">
        <v>42</v>
      </c>
      <c r="D43" s="47">
        <f>SUM(D45:D53)</f>
        <v>14408045</v>
      </c>
      <c r="E43" s="47">
        <f>SUM(E45:E53)</f>
        <v>15437642</v>
      </c>
      <c r="F43" s="47">
        <f>SUM(F45:F53)</f>
        <v>15401089</v>
      </c>
      <c r="G43" s="48">
        <f>F43/E43</f>
        <v>0.9976322161117611</v>
      </c>
    </row>
    <row r="44" spans="1:7" s="5" customFormat="1" ht="15" customHeight="1">
      <c r="A44" s="29"/>
      <c r="B44" s="29"/>
      <c r="C44" s="36" t="s">
        <v>9</v>
      </c>
      <c r="D44" s="37"/>
      <c r="E44" s="31"/>
      <c r="F44" s="31"/>
      <c r="G44" s="38"/>
    </row>
    <row r="45" spans="1:7" s="5" customFormat="1" ht="15" customHeight="1">
      <c r="A45" s="29"/>
      <c r="B45" s="29"/>
      <c r="C45" s="39" t="s">
        <v>84</v>
      </c>
      <c r="D45" s="37">
        <v>1566338</v>
      </c>
      <c r="E45" s="31">
        <v>1595730</v>
      </c>
      <c r="F45" s="31">
        <v>1593374</v>
      </c>
      <c r="G45" s="38">
        <f aca="true" t="shared" si="2" ref="G45:G53">F45/E45</f>
        <v>0.998523559750083</v>
      </c>
    </row>
    <row r="46" spans="1:8" s="5" customFormat="1" ht="15" customHeight="1">
      <c r="A46" s="29"/>
      <c r="B46" s="29"/>
      <c r="C46" s="39" t="s">
        <v>81</v>
      </c>
      <c r="D46" s="37">
        <v>407878</v>
      </c>
      <c r="E46" s="31">
        <v>454423</v>
      </c>
      <c r="F46" s="31">
        <v>453528</v>
      </c>
      <c r="G46" s="38">
        <f t="shared" si="2"/>
        <v>0.9980304694084586</v>
      </c>
      <c r="H46" s="75">
        <f>F45+F46+F47+F48+F49+F50+F51+F52+F53</f>
        <v>15401089</v>
      </c>
    </row>
    <row r="47" spans="1:7" s="5" customFormat="1" ht="15" customHeight="1">
      <c r="A47" s="29"/>
      <c r="B47" s="29"/>
      <c r="C47" s="39" t="s">
        <v>43</v>
      </c>
      <c r="D47" s="37">
        <v>2036523</v>
      </c>
      <c r="E47" s="31">
        <v>2158974</v>
      </c>
      <c r="F47" s="31">
        <v>2158233</v>
      </c>
      <c r="G47" s="38">
        <f t="shared" si="2"/>
        <v>0.9996567814156169</v>
      </c>
    </row>
    <row r="48" spans="1:7" s="5" customFormat="1" ht="15" customHeight="1">
      <c r="A48" s="29"/>
      <c r="B48" s="29"/>
      <c r="C48" s="39" t="s">
        <v>44</v>
      </c>
      <c r="D48" s="37">
        <v>2147004</v>
      </c>
      <c r="E48" s="31">
        <v>2219189</v>
      </c>
      <c r="F48" s="31">
        <v>2200801</v>
      </c>
      <c r="G48" s="38">
        <f t="shared" si="2"/>
        <v>0.9917140901473466</v>
      </c>
    </row>
    <row r="49" spans="1:7" s="5" customFormat="1" ht="15" customHeight="1">
      <c r="A49" s="29"/>
      <c r="B49" s="29"/>
      <c r="C49" s="39" t="s">
        <v>86</v>
      </c>
      <c r="D49" s="37">
        <v>3351338</v>
      </c>
      <c r="E49" s="31">
        <v>3588552</v>
      </c>
      <c r="F49" s="31">
        <v>3584292</v>
      </c>
      <c r="G49" s="38">
        <f t="shared" si="2"/>
        <v>0.9988128916621523</v>
      </c>
    </row>
    <row r="50" spans="1:7" s="5" customFormat="1" ht="15" customHeight="1">
      <c r="A50" s="29"/>
      <c r="B50" s="29"/>
      <c r="C50" s="39" t="s">
        <v>82</v>
      </c>
      <c r="D50" s="37">
        <v>765113</v>
      </c>
      <c r="E50" s="31">
        <v>855381</v>
      </c>
      <c r="F50" s="31">
        <v>849244</v>
      </c>
      <c r="G50" s="38">
        <f t="shared" si="2"/>
        <v>0.9928254193160708</v>
      </c>
    </row>
    <row r="51" spans="1:7" s="5" customFormat="1" ht="15" customHeight="1">
      <c r="A51" s="29"/>
      <c r="B51" s="29"/>
      <c r="C51" s="39" t="s">
        <v>83</v>
      </c>
      <c r="D51" s="37">
        <v>354914</v>
      </c>
      <c r="E51" s="31">
        <v>416206</v>
      </c>
      <c r="F51" s="31">
        <v>415810</v>
      </c>
      <c r="G51" s="38">
        <f t="shared" si="2"/>
        <v>0.9990485480747514</v>
      </c>
    </row>
    <row r="52" spans="1:7" s="5" customFormat="1" ht="15" customHeight="1">
      <c r="A52" s="29"/>
      <c r="B52" s="29"/>
      <c r="C52" s="39" t="s">
        <v>103</v>
      </c>
      <c r="D52" s="37">
        <v>1646741</v>
      </c>
      <c r="E52" s="31">
        <v>1723221</v>
      </c>
      <c r="F52" s="49">
        <v>1720032</v>
      </c>
      <c r="G52" s="38">
        <f t="shared" si="2"/>
        <v>0.9981493958116806</v>
      </c>
    </row>
    <row r="53" spans="1:7" s="5" customFormat="1" ht="15" customHeight="1">
      <c r="A53" s="29"/>
      <c r="B53" s="40"/>
      <c r="C53" s="41" t="s">
        <v>118</v>
      </c>
      <c r="D53" s="42">
        <v>2132196</v>
      </c>
      <c r="E53" s="43">
        <v>2425966</v>
      </c>
      <c r="F53" s="50">
        <v>2425775</v>
      </c>
      <c r="G53" s="44">
        <f t="shared" si="2"/>
        <v>0.9999212684761452</v>
      </c>
    </row>
    <row r="54" spans="1:7" s="6" customFormat="1" ht="27.75" customHeight="1">
      <c r="A54" s="40"/>
      <c r="B54" s="71" t="s">
        <v>45</v>
      </c>
      <c r="C54" s="72" t="s">
        <v>113</v>
      </c>
      <c r="D54" s="43">
        <v>368956</v>
      </c>
      <c r="E54" s="43">
        <v>404590</v>
      </c>
      <c r="F54" s="43">
        <v>404163</v>
      </c>
      <c r="G54" s="44">
        <f>F54/E54</f>
        <v>0.9989446105934403</v>
      </c>
    </row>
    <row r="55" spans="1:7" s="5" customFormat="1" ht="25.5" customHeight="1">
      <c r="A55" s="29"/>
      <c r="B55" s="40" t="s">
        <v>85</v>
      </c>
      <c r="C55" s="59" t="s">
        <v>114</v>
      </c>
      <c r="D55" s="42">
        <v>36655</v>
      </c>
      <c r="E55" s="42">
        <v>44428</v>
      </c>
      <c r="F55" s="42">
        <v>44428</v>
      </c>
      <c r="G55" s="44">
        <f>F55/E55</f>
        <v>1</v>
      </c>
    </row>
    <row r="56" spans="1:7" s="5" customFormat="1" ht="17.25" customHeight="1">
      <c r="A56" s="29"/>
      <c r="B56" s="29" t="s">
        <v>121</v>
      </c>
      <c r="C56" s="74" t="s">
        <v>122</v>
      </c>
      <c r="D56" s="37">
        <f>SUM(D58:D60)</f>
        <v>0</v>
      </c>
      <c r="E56" s="37">
        <f>SUM(E58:E60)</f>
        <v>89441</v>
      </c>
      <c r="F56" s="37">
        <f>SUM(F58:F60)</f>
        <v>87422</v>
      </c>
      <c r="G56" s="38">
        <f>F56/E56</f>
        <v>0.9774264599009402</v>
      </c>
    </row>
    <row r="57" spans="1:7" s="5" customFormat="1" ht="13.5" customHeight="1">
      <c r="A57" s="29"/>
      <c r="B57" s="29"/>
      <c r="C57" s="74" t="s">
        <v>9</v>
      </c>
      <c r="D57" s="37"/>
      <c r="E57" s="37"/>
      <c r="F57" s="37"/>
      <c r="G57" s="38"/>
    </row>
    <row r="58" spans="1:7" s="5" customFormat="1" ht="14.25" customHeight="1">
      <c r="A58" s="29"/>
      <c r="B58" s="29"/>
      <c r="C58" s="74" t="s">
        <v>123</v>
      </c>
      <c r="D58" s="37">
        <v>0</v>
      </c>
      <c r="E58" s="37">
        <v>17734</v>
      </c>
      <c r="F58" s="37">
        <v>17734</v>
      </c>
      <c r="G58" s="38">
        <f>F58/E58</f>
        <v>1</v>
      </c>
    </row>
    <row r="59" spans="1:7" s="5" customFormat="1" ht="14.25" customHeight="1">
      <c r="A59" s="29"/>
      <c r="B59" s="29"/>
      <c r="C59" s="74" t="s">
        <v>124</v>
      </c>
      <c r="D59" s="37">
        <v>0</v>
      </c>
      <c r="E59" s="37">
        <v>48149</v>
      </c>
      <c r="F59" s="37">
        <v>48148</v>
      </c>
      <c r="G59" s="38">
        <f>F59/E59</f>
        <v>0.9999792311366799</v>
      </c>
    </row>
    <row r="60" spans="1:7" s="5" customFormat="1" ht="13.5" customHeight="1">
      <c r="A60" s="29"/>
      <c r="B60" s="29"/>
      <c r="C60" s="74" t="s">
        <v>125</v>
      </c>
      <c r="D60" s="37">
        <v>0</v>
      </c>
      <c r="E60" s="37">
        <v>23558</v>
      </c>
      <c r="F60" s="37">
        <v>21540</v>
      </c>
      <c r="G60" s="38">
        <f>F60/E60</f>
        <v>0.9143390780202054</v>
      </c>
    </row>
    <row r="61" spans="1:7" s="5" customFormat="1" ht="15" customHeight="1">
      <c r="A61" s="29"/>
      <c r="B61" s="45" t="s">
        <v>91</v>
      </c>
      <c r="C61" s="46" t="s">
        <v>99</v>
      </c>
      <c r="D61" s="47">
        <f>SUM(D62:D62)</f>
        <v>3000</v>
      </c>
      <c r="E61" s="47">
        <f>SUM(E62:E62)</f>
        <v>68508</v>
      </c>
      <c r="F61" s="47">
        <f>SUM(F62:F62)</f>
        <v>67864</v>
      </c>
      <c r="G61" s="48">
        <f aca="true" t="shared" si="3" ref="G61:G66">F61/E61</f>
        <v>0.9905996379984819</v>
      </c>
    </row>
    <row r="62" spans="1:7" s="5" customFormat="1" ht="15" customHeight="1">
      <c r="A62" s="29"/>
      <c r="B62" s="29"/>
      <c r="C62" s="39" t="s">
        <v>115</v>
      </c>
      <c r="D62" s="37">
        <v>3000</v>
      </c>
      <c r="E62" s="31">
        <v>68508</v>
      </c>
      <c r="F62" s="31">
        <v>67864</v>
      </c>
      <c r="G62" s="38">
        <f t="shared" si="3"/>
        <v>0.9905996379984819</v>
      </c>
    </row>
    <row r="63" spans="1:7" s="5" customFormat="1" ht="15" customHeight="1">
      <c r="A63" s="16" t="s">
        <v>108</v>
      </c>
      <c r="B63" s="16"/>
      <c r="C63" s="20" t="s">
        <v>109</v>
      </c>
      <c r="D63" s="54">
        <f>D64</f>
        <v>2000</v>
      </c>
      <c r="E63" s="54">
        <f>E64</f>
        <v>6248</v>
      </c>
      <c r="F63" s="54">
        <f>F64</f>
        <v>6243</v>
      </c>
      <c r="G63" s="53">
        <f t="shared" si="3"/>
        <v>0.9991997439180538</v>
      </c>
    </row>
    <row r="64" spans="1:7" s="5" customFormat="1" ht="15" customHeight="1">
      <c r="A64" s="29"/>
      <c r="B64" s="29" t="s">
        <v>110</v>
      </c>
      <c r="C64" s="36" t="s">
        <v>111</v>
      </c>
      <c r="D64" s="37">
        <v>2000</v>
      </c>
      <c r="E64" s="37">
        <v>6248</v>
      </c>
      <c r="F64" s="37">
        <v>6243</v>
      </c>
      <c r="G64" s="38">
        <f t="shared" si="3"/>
        <v>0.9991997439180538</v>
      </c>
    </row>
    <row r="65" spans="1:7" s="7" customFormat="1" ht="15" customHeight="1">
      <c r="A65" s="16" t="s">
        <v>92</v>
      </c>
      <c r="B65" s="16"/>
      <c r="C65" s="22" t="s">
        <v>96</v>
      </c>
      <c r="D65" s="18">
        <f>D66+D71+D78+D79+D80</f>
        <v>9995678</v>
      </c>
      <c r="E65" s="18">
        <f>E66+E71+E78+E79+E80</f>
        <v>10555377</v>
      </c>
      <c r="F65" s="18">
        <f>F66+F71+F78+F79+F80</f>
        <v>10494678</v>
      </c>
      <c r="G65" s="21">
        <f t="shared" si="3"/>
        <v>0.9942494711463172</v>
      </c>
    </row>
    <row r="66" spans="1:7" s="6" customFormat="1" ht="15" customHeight="1">
      <c r="A66" s="29"/>
      <c r="B66" s="29" t="s">
        <v>93</v>
      </c>
      <c r="C66" s="36" t="s">
        <v>47</v>
      </c>
      <c r="D66" s="37">
        <f>SUM(D68:D70)</f>
        <v>1751159</v>
      </c>
      <c r="E66" s="37">
        <f>SUM(E68:E70)</f>
        <v>1891507</v>
      </c>
      <c r="F66" s="37">
        <f>SUM(F68:F70)</f>
        <v>1891494</v>
      </c>
      <c r="G66" s="38">
        <f t="shared" si="3"/>
        <v>0.9999931271732011</v>
      </c>
    </row>
    <row r="67" spans="1:7" s="5" customFormat="1" ht="15" customHeight="1">
      <c r="A67" s="29"/>
      <c r="B67" s="29"/>
      <c r="C67" s="36" t="s">
        <v>9</v>
      </c>
      <c r="D67" s="37"/>
      <c r="E67" s="31"/>
      <c r="F67" s="31"/>
      <c r="G67" s="38"/>
    </row>
    <row r="68" spans="1:7" s="5" customFormat="1" ht="15" customHeight="1">
      <c r="A68" s="29"/>
      <c r="B68" s="29"/>
      <c r="C68" s="56" t="s">
        <v>48</v>
      </c>
      <c r="D68" s="31">
        <v>833231</v>
      </c>
      <c r="E68" s="31">
        <v>883688</v>
      </c>
      <c r="F68" s="31">
        <v>883686</v>
      </c>
      <c r="G68" s="38">
        <f>F68/E68</f>
        <v>0.9999977367577697</v>
      </c>
    </row>
    <row r="69" spans="1:7" s="5" customFormat="1" ht="15" customHeight="1">
      <c r="A69" s="29"/>
      <c r="B69" s="29"/>
      <c r="C69" s="56" t="s">
        <v>117</v>
      </c>
      <c r="D69" s="31">
        <v>856468</v>
      </c>
      <c r="E69" s="31">
        <v>946056</v>
      </c>
      <c r="F69" s="31">
        <v>946054</v>
      </c>
      <c r="G69" s="38">
        <f>F69/E69</f>
        <v>0.9999978859602391</v>
      </c>
    </row>
    <row r="70" spans="1:7" s="5" customFormat="1" ht="15" customHeight="1">
      <c r="A70" s="29"/>
      <c r="B70" s="40"/>
      <c r="C70" s="57" t="s">
        <v>112</v>
      </c>
      <c r="D70" s="43">
        <v>61460</v>
      </c>
      <c r="E70" s="43">
        <v>61763</v>
      </c>
      <c r="F70" s="43">
        <v>61754</v>
      </c>
      <c r="G70" s="44">
        <f>F70/E70</f>
        <v>0.9998542816896847</v>
      </c>
    </row>
    <row r="71" spans="1:7" s="6" customFormat="1" ht="15" customHeight="1">
      <c r="A71" s="29"/>
      <c r="B71" s="29" t="s">
        <v>94</v>
      </c>
      <c r="C71" s="36" t="s">
        <v>49</v>
      </c>
      <c r="D71" s="37">
        <f>SUM(D73:D77)</f>
        <v>7568504</v>
      </c>
      <c r="E71" s="37">
        <f>SUM(E73:E77)</f>
        <v>7842177</v>
      </c>
      <c r="F71" s="37">
        <f>SUM(F73:F77)</f>
        <v>7821391</v>
      </c>
      <c r="G71" s="38">
        <f>F71/E71</f>
        <v>0.9973494604878211</v>
      </c>
    </row>
    <row r="72" spans="1:7" s="5" customFormat="1" ht="15" customHeight="1">
      <c r="A72" s="29"/>
      <c r="B72" s="29"/>
      <c r="C72" s="36" t="s">
        <v>9</v>
      </c>
      <c r="D72" s="37"/>
      <c r="E72" s="31"/>
      <c r="F72" s="31"/>
      <c r="G72" s="38"/>
    </row>
    <row r="73" spans="1:7" s="5" customFormat="1" ht="15" customHeight="1">
      <c r="A73" s="29"/>
      <c r="B73" s="29"/>
      <c r="C73" s="58" t="s">
        <v>50</v>
      </c>
      <c r="D73" s="34">
        <v>973722</v>
      </c>
      <c r="E73" s="31">
        <v>1027476</v>
      </c>
      <c r="F73" s="31">
        <v>1008715</v>
      </c>
      <c r="G73" s="38">
        <f aca="true" t="shared" si="4" ref="G73:G88">F73/E73</f>
        <v>0.9817406927266428</v>
      </c>
    </row>
    <row r="74" spans="1:7" s="5" customFormat="1" ht="15" customHeight="1">
      <c r="A74" s="29"/>
      <c r="B74" s="29"/>
      <c r="C74" s="58" t="s">
        <v>51</v>
      </c>
      <c r="D74" s="34">
        <v>594390</v>
      </c>
      <c r="E74" s="31">
        <v>484286</v>
      </c>
      <c r="F74" s="31">
        <v>484284</v>
      </c>
      <c r="G74" s="38">
        <f t="shared" si="4"/>
        <v>0.9999958702089261</v>
      </c>
    </row>
    <row r="75" spans="1:7" s="5" customFormat="1" ht="15" customHeight="1">
      <c r="A75" s="29"/>
      <c r="B75" s="29"/>
      <c r="C75" s="58" t="s">
        <v>52</v>
      </c>
      <c r="D75" s="34">
        <v>792682</v>
      </c>
      <c r="E75" s="31">
        <v>821720</v>
      </c>
      <c r="F75" s="31">
        <v>821548</v>
      </c>
      <c r="G75" s="38">
        <f t="shared" si="4"/>
        <v>0.9997906829576985</v>
      </c>
    </row>
    <row r="76" spans="1:7" s="5" customFormat="1" ht="15" customHeight="1">
      <c r="A76" s="29"/>
      <c r="B76" s="29"/>
      <c r="C76" s="58" t="s">
        <v>53</v>
      </c>
      <c r="D76" s="34">
        <v>2832605</v>
      </c>
      <c r="E76" s="31">
        <v>2939473</v>
      </c>
      <c r="F76" s="31">
        <v>2937623</v>
      </c>
      <c r="G76" s="38">
        <f t="shared" si="4"/>
        <v>0.99937063548466</v>
      </c>
    </row>
    <row r="77" spans="1:7" s="5" customFormat="1" ht="15" customHeight="1">
      <c r="A77" s="29"/>
      <c r="B77" s="40"/>
      <c r="C77" s="41" t="s">
        <v>54</v>
      </c>
      <c r="D77" s="42">
        <v>2375105</v>
      </c>
      <c r="E77" s="43">
        <v>2569222</v>
      </c>
      <c r="F77" s="43">
        <v>2569221</v>
      </c>
      <c r="G77" s="44">
        <f t="shared" si="4"/>
        <v>0.9999996107771146</v>
      </c>
    </row>
    <row r="78" spans="1:7" s="5" customFormat="1" ht="15" customHeight="1">
      <c r="A78" s="29"/>
      <c r="B78" s="40" t="s">
        <v>95</v>
      </c>
      <c r="C78" s="59" t="s">
        <v>80</v>
      </c>
      <c r="D78" s="42">
        <v>187000</v>
      </c>
      <c r="E78" s="43">
        <v>177836</v>
      </c>
      <c r="F78" s="43">
        <v>148686</v>
      </c>
      <c r="G78" s="44">
        <f t="shared" si="4"/>
        <v>0.8360849321847095</v>
      </c>
    </row>
    <row r="79" spans="1:7" s="6" customFormat="1" ht="15" customHeight="1">
      <c r="A79" s="29"/>
      <c r="B79" s="51" t="s">
        <v>98</v>
      </c>
      <c r="C79" s="60" t="s">
        <v>55</v>
      </c>
      <c r="D79" s="61">
        <v>489015</v>
      </c>
      <c r="E79" s="61">
        <v>535603</v>
      </c>
      <c r="F79" s="61">
        <v>530400</v>
      </c>
      <c r="G79" s="53">
        <f t="shared" si="4"/>
        <v>0.9902857153526026</v>
      </c>
    </row>
    <row r="80" spans="1:7" s="6" customFormat="1" ht="15" customHeight="1">
      <c r="A80" s="29"/>
      <c r="B80" s="40" t="s">
        <v>116</v>
      </c>
      <c r="C80" s="70" t="s">
        <v>99</v>
      </c>
      <c r="D80" s="43">
        <v>0</v>
      </c>
      <c r="E80" s="43">
        <v>108254</v>
      </c>
      <c r="F80" s="43">
        <v>102707</v>
      </c>
      <c r="G80" s="53">
        <f t="shared" si="4"/>
        <v>0.948759399190792</v>
      </c>
    </row>
    <row r="81" spans="1:7" s="6" customFormat="1" ht="15" customHeight="1">
      <c r="A81" s="16" t="s">
        <v>46</v>
      </c>
      <c r="B81" s="62"/>
      <c r="C81" s="63" t="s">
        <v>97</v>
      </c>
      <c r="D81" s="64">
        <f>D83+D84+D85</f>
        <v>1625360</v>
      </c>
      <c r="E81" s="64">
        <f>E83+E84+E85+E82</f>
        <v>1805027</v>
      </c>
      <c r="F81" s="64">
        <f>F83+F84+F85+F82</f>
        <v>1804442</v>
      </c>
      <c r="G81" s="21">
        <f t="shared" si="4"/>
        <v>0.9996759051249648</v>
      </c>
    </row>
    <row r="82" spans="1:7" s="5" customFormat="1" ht="26.25" customHeight="1">
      <c r="A82" s="29"/>
      <c r="B82" s="40" t="s">
        <v>132</v>
      </c>
      <c r="C82" s="59" t="s">
        <v>133</v>
      </c>
      <c r="D82" s="42">
        <v>0</v>
      </c>
      <c r="E82" s="42">
        <v>104331</v>
      </c>
      <c r="F82" s="42">
        <v>104331</v>
      </c>
      <c r="G82" s="53">
        <f>F82/E82</f>
        <v>1</v>
      </c>
    </row>
    <row r="83" spans="1:7" s="6" customFormat="1" ht="27.75" customHeight="1">
      <c r="A83" s="29"/>
      <c r="B83" s="51" t="s">
        <v>56</v>
      </c>
      <c r="C83" s="60" t="s">
        <v>57</v>
      </c>
      <c r="D83" s="61">
        <v>105253</v>
      </c>
      <c r="E83" s="61">
        <v>121376</v>
      </c>
      <c r="F83" s="61">
        <v>120921</v>
      </c>
      <c r="G83" s="53">
        <f t="shared" si="4"/>
        <v>0.9962513182177696</v>
      </c>
    </row>
    <row r="84" spans="1:7" s="6" customFormat="1" ht="15" customHeight="1">
      <c r="A84" s="29"/>
      <c r="B84" s="51" t="s">
        <v>58</v>
      </c>
      <c r="C84" s="60" t="s">
        <v>59</v>
      </c>
      <c r="D84" s="52">
        <v>1520107</v>
      </c>
      <c r="E84" s="52">
        <v>1520107</v>
      </c>
      <c r="F84" s="52">
        <v>1520107</v>
      </c>
      <c r="G84" s="53">
        <f t="shared" si="4"/>
        <v>1</v>
      </c>
    </row>
    <row r="85" spans="1:7" s="6" customFormat="1" ht="15" customHeight="1">
      <c r="A85" s="29"/>
      <c r="B85" s="29" t="s">
        <v>104</v>
      </c>
      <c r="C85" s="36" t="s">
        <v>99</v>
      </c>
      <c r="D85" s="37">
        <v>0</v>
      </c>
      <c r="E85" s="37">
        <v>59213</v>
      </c>
      <c r="F85" s="37">
        <v>59083</v>
      </c>
      <c r="G85" s="53">
        <f t="shared" si="4"/>
        <v>0.9978045361660446</v>
      </c>
    </row>
    <row r="86" spans="1:7" s="7" customFormat="1" ht="15" customHeight="1">
      <c r="A86" s="16" t="s">
        <v>60</v>
      </c>
      <c r="B86" s="16"/>
      <c r="C86" s="20" t="s">
        <v>61</v>
      </c>
      <c r="D86" s="18">
        <f>D87+D88+D92+D93+D97</f>
        <v>3929479</v>
      </c>
      <c r="E86" s="18">
        <f>E87+E88+E92+E93+E97</f>
        <v>4388069</v>
      </c>
      <c r="F86" s="18">
        <f>F87+F88+F92+F93+F97</f>
        <v>4366474</v>
      </c>
      <c r="G86" s="21">
        <f t="shared" si="4"/>
        <v>0.9950787009046576</v>
      </c>
    </row>
    <row r="87" spans="1:7" s="6" customFormat="1" ht="15" customHeight="1">
      <c r="A87" s="29"/>
      <c r="B87" s="51" t="s">
        <v>62</v>
      </c>
      <c r="C87" s="60" t="s">
        <v>63</v>
      </c>
      <c r="D87" s="61">
        <v>2132936</v>
      </c>
      <c r="E87" s="61">
        <v>2368375</v>
      </c>
      <c r="F87" s="61">
        <v>2364338</v>
      </c>
      <c r="G87" s="53">
        <f t="shared" si="4"/>
        <v>0.9982954557449728</v>
      </c>
    </row>
    <row r="88" spans="1:7" s="6" customFormat="1" ht="15" customHeight="1">
      <c r="A88" s="29"/>
      <c r="B88" s="29" t="s">
        <v>64</v>
      </c>
      <c r="C88" s="36" t="s">
        <v>65</v>
      </c>
      <c r="D88" s="31">
        <f>SUM(D90:D91)</f>
        <v>917211</v>
      </c>
      <c r="E88" s="31">
        <f>SUM(E90:E91)</f>
        <v>1046345</v>
      </c>
      <c r="F88" s="31">
        <f>SUM(F90:F91)</f>
        <v>1035652</v>
      </c>
      <c r="G88" s="38">
        <f t="shared" si="4"/>
        <v>0.9897806172916199</v>
      </c>
    </row>
    <row r="89" spans="1:7" s="5" customFormat="1" ht="15" customHeight="1">
      <c r="A89" s="29"/>
      <c r="B89" s="29"/>
      <c r="C89" s="36" t="s">
        <v>9</v>
      </c>
      <c r="D89" s="37"/>
      <c r="E89" s="31"/>
      <c r="F89" s="31"/>
      <c r="G89" s="38"/>
    </row>
    <row r="90" spans="1:7" s="5" customFormat="1" ht="15" customHeight="1">
      <c r="A90" s="29"/>
      <c r="B90" s="29"/>
      <c r="C90" s="39" t="s">
        <v>66</v>
      </c>
      <c r="D90" s="37">
        <v>587016</v>
      </c>
      <c r="E90" s="31">
        <v>683097</v>
      </c>
      <c r="F90" s="31">
        <v>673075</v>
      </c>
      <c r="G90" s="38">
        <f>F90/E90</f>
        <v>0.9853285843738151</v>
      </c>
    </row>
    <row r="91" spans="1:7" s="5" customFormat="1" ht="15" customHeight="1">
      <c r="A91" s="40"/>
      <c r="B91" s="40"/>
      <c r="C91" s="41" t="s">
        <v>67</v>
      </c>
      <c r="D91" s="42">
        <v>330195</v>
      </c>
      <c r="E91" s="43">
        <v>363248</v>
      </c>
      <c r="F91" s="43">
        <v>362577</v>
      </c>
      <c r="G91" s="44">
        <f>F91/E91</f>
        <v>0.9981527771660132</v>
      </c>
    </row>
    <row r="92" spans="1:7" s="6" customFormat="1" ht="15" customHeight="1">
      <c r="A92" s="29"/>
      <c r="B92" s="40" t="s">
        <v>68</v>
      </c>
      <c r="C92" s="70" t="s">
        <v>69</v>
      </c>
      <c r="D92" s="43">
        <v>243337</v>
      </c>
      <c r="E92" s="43">
        <v>268423</v>
      </c>
      <c r="F92" s="43">
        <v>266404</v>
      </c>
      <c r="G92" s="44">
        <f>F92/E92</f>
        <v>0.9924782898633873</v>
      </c>
    </row>
    <row r="93" spans="1:7" s="6" customFormat="1" ht="15" customHeight="1">
      <c r="A93" s="29"/>
      <c r="B93" s="29" t="s">
        <v>70</v>
      </c>
      <c r="C93" s="36" t="s">
        <v>71</v>
      </c>
      <c r="D93" s="31">
        <f>SUM(D95:D96)</f>
        <v>333908</v>
      </c>
      <c r="E93" s="31">
        <f>SUM(E95:E96)</f>
        <v>386557</v>
      </c>
      <c r="F93" s="31">
        <f>SUM(F95:F96)</f>
        <v>383300</v>
      </c>
      <c r="G93" s="38">
        <f>F93/E93</f>
        <v>0.9915743344448554</v>
      </c>
    </row>
    <row r="94" spans="1:7" s="5" customFormat="1" ht="15" customHeight="1">
      <c r="A94" s="29"/>
      <c r="B94" s="29"/>
      <c r="C94" s="36" t="s">
        <v>9</v>
      </c>
      <c r="D94" s="37"/>
      <c r="E94" s="31"/>
      <c r="F94" s="31"/>
      <c r="G94" s="65"/>
    </row>
    <row r="95" spans="1:7" s="5" customFormat="1" ht="15" customHeight="1">
      <c r="A95" s="29"/>
      <c r="B95" s="29"/>
      <c r="C95" s="39" t="s">
        <v>103</v>
      </c>
      <c r="D95" s="37">
        <v>81661</v>
      </c>
      <c r="E95" s="31">
        <v>105146</v>
      </c>
      <c r="F95" s="31">
        <v>104069</v>
      </c>
      <c r="G95" s="38">
        <f>F95/E95</f>
        <v>0.9897570996519126</v>
      </c>
    </row>
    <row r="96" spans="1:7" s="5" customFormat="1" ht="15" customHeight="1">
      <c r="A96" s="29"/>
      <c r="B96" s="29"/>
      <c r="C96" s="39" t="s">
        <v>43</v>
      </c>
      <c r="D96" s="37">
        <v>252247</v>
      </c>
      <c r="E96" s="31">
        <v>281411</v>
      </c>
      <c r="F96" s="31">
        <v>279231</v>
      </c>
      <c r="G96" s="38">
        <f>F96/E96</f>
        <v>0.9922533234308538</v>
      </c>
    </row>
    <row r="97" spans="1:7" s="6" customFormat="1" ht="15" customHeight="1">
      <c r="A97" s="29"/>
      <c r="B97" s="45" t="s">
        <v>72</v>
      </c>
      <c r="C97" s="46" t="s">
        <v>73</v>
      </c>
      <c r="D97" s="55">
        <f>SUM(D99:D100)</f>
        <v>302087</v>
      </c>
      <c r="E97" s="55">
        <f>SUM(E99:E100)</f>
        <v>318369</v>
      </c>
      <c r="F97" s="55">
        <f>SUM(F99:F100)</f>
        <v>316780</v>
      </c>
      <c r="G97" s="48">
        <f>F97/E97</f>
        <v>0.9950089361715494</v>
      </c>
    </row>
    <row r="98" spans="1:7" s="5" customFormat="1" ht="15" customHeight="1">
      <c r="A98" s="29"/>
      <c r="B98" s="29"/>
      <c r="C98" s="36" t="s">
        <v>9</v>
      </c>
      <c r="D98" s="37"/>
      <c r="E98" s="31"/>
      <c r="F98" s="31"/>
      <c r="G98" s="38"/>
    </row>
    <row r="99" spans="1:7" s="5" customFormat="1" ht="15" customHeight="1">
      <c r="A99" s="29"/>
      <c r="B99" s="29"/>
      <c r="C99" s="39" t="s">
        <v>74</v>
      </c>
      <c r="D99" s="37">
        <v>129731</v>
      </c>
      <c r="E99" s="31">
        <v>140959</v>
      </c>
      <c r="F99" s="31">
        <v>139576</v>
      </c>
      <c r="G99" s="38">
        <f>F99/E99</f>
        <v>0.9901886364120063</v>
      </c>
    </row>
    <row r="100" spans="1:7" s="5" customFormat="1" ht="15" customHeight="1">
      <c r="A100" s="29"/>
      <c r="B100" s="29"/>
      <c r="C100" s="39" t="s">
        <v>75</v>
      </c>
      <c r="D100" s="37">
        <v>172356</v>
      </c>
      <c r="E100" s="31">
        <v>177410</v>
      </c>
      <c r="F100" s="31">
        <v>177204</v>
      </c>
      <c r="G100" s="38">
        <f>F100/E100</f>
        <v>0.9988388478665239</v>
      </c>
    </row>
    <row r="101" spans="1:7" s="5" customFormat="1" ht="15" customHeight="1">
      <c r="A101" s="16" t="s">
        <v>105</v>
      </c>
      <c r="B101" s="16"/>
      <c r="C101" s="20" t="s">
        <v>106</v>
      </c>
      <c r="D101" s="54">
        <f>D102</f>
        <v>1000</v>
      </c>
      <c r="E101" s="54">
        <f>E102</f>
        <v>2400</v>
      </c>
      <c r="F101" s="54">
        <f>F102</f>
        <v>2100</v>
      </c>
      <c r="G101" s="53">
        <f>F101/E101</f>
        <v>0.875</v>
      </c>
    </row>
    <row r="102" spans="1:7" s="5" customFormat="1" ht="15" customHeight="1">
      <c r="A102" s="66"/>
      <c r="B102" s="45" t="s">
        <v>107</v>
      </c>
      <c r="C102" s="46" t="s">
        <v>99</v>
      </c>
      <c r="D102" s="47">
        <v>1000</v>
      </c>
      <c r="E102" s="55">
        <v>2400</v>
      </c>
      <c r="F102" s="55">
        <v>2100</v>
      </c>
      <c r="G102" s="53">
        <f>F102/E102</f>
        <v>0.875</v>
      </c>
    </row>
    <row r="103" spans="1:7" ht="18.75" customHeight="1">
      <c r="A103" s="78" t="s">
        <v>76</v>
      </c>
      <c r="B103" s="79"/>
      <c r="C103" s="80"/>
      <c r="D103" s="23">
        <f>D8+D14+D18+D22+D26+D63+D65+D81+D86+D101</f>
        <v>52842366</v>
      </c>
      <c r="E103" s="23">
        <f>E8++E14+E18+E22+E26+E63+E65+E81+E86+E101+E12</f>
        <v>56636285</v>
      </c>
      <c r="F103" s="23">
        <f>F8+F14+F18+F22+F26+F63+F65+F81+F86+F101+F12</f>
        <v>56403262</v>
      </c>
      <c r="G103" s="21">
        <f>F103/E103</f>
        <v>0.9958856235009058</v>
      </c>
    </row>
    <row r="104" spans="1:7" ht="12.75">
      <c r="A104" s="9"/>
      <c r="B104" s="9"/>
      <c r="C104" s="10"/>
      <c r="D104" s="10"/>
      <c r="E104" s="11"/>
      <c r="F104" s="11"/>
      <c r="G104" s="24"/>
    </row>
    <row r="105" spans="1:7" ht="12.75">
      <c r="A105" s="9"/>
      <c r="B105" s="9"/>
      <c r="C105" s="10"/>
      <c r="D105" s="10"/>
      <c r="E105" s="25"/>
      <c r="F105" s="25"/>
      <c r="G105" s="24"/>
    </row>
    <row r="106" spans="1:7" ht="12.75">
      <c r="A106" s="9"/>
      <c r="B106" s="9"/>
      <c r="C106" s="10"/>
      <c r="D106" s="10"/>
      <c r="E106" s="25"/>
      <c r="F106" s="25"/>
      <c r="G106" s="24"/>
    </row>
    <row r="107" spans="1:7" ht="12.75">
      <c r="A107" s="9"/>
      <c r="B107" s="9"/>
      <c r="C107" s="10"/>
      <c r="D107" s="10"/>
      <c r="E107" s="11"/>
      <c r="F107" s="11"/>
      <c r="G107" s="24"/>
    </row>
    <row r="108" spans="1:7" ht="12.75">
      <c r="A108" s="9"/>
      <c r="B108" s="9"/>
      <c r="C108" s="10"/>
      <c r="D108" s="10"/>
      <c r="E108" s="11"/>
      <c r="F108" s="11"/>
      <c r="G108" s="24"/>
    </row>
    <row r="109" spans="1:7" ht="12.75">
      <c r="A109" s="9"/>
      <c r="B109" s="9"/>
      <c r="C109" s="10"/>
      <c r="D109" s="10"/>
      <c r="E109" s="11"/>
      <c r="F109" s="11"/>
      <c r="G109" s="24"/>
    </row>
    <row r="110" spans="1:7" ht="12.75">
      <c r="A110" s="9"/>
      <c r="B110" s="9"/>
      <c r="C110" s="10"/>
      <c r="D110" s="10"/>
      <c r="E110" s="11"/>
      <c r="F110" s="11"/>
      <c r="G110" s="24"/>
    </row>
    <row r="111" spans="1:7" ht="12.75">
      <c r="A111" s="9"/>
      <c r="B111" s="9"/>
      <c r="C111" s="10"/>
      <c r="D111" s="10"/>
      <c r="E111" s="11"/>
      <c r="F111" s="11"/>
      <c r="G111" s="24"/>
    </row>
    <row r="112" spans="1:7" ht="12.75">
      <c r="A112" s="9"/>
      <c r="B112" s="9"/>
      <c r="C112" s="10"/>
      <c r="D112" s="10"/>
      <c r="E112" s="11"/>
      <c r="F112" s="11"/>
      <c r="G112" s="24"/>
    </row>
    <row r="113" spans="1:7" ht="12.75">
      <c r="A113" s="9"/>
      <c r="B113" s="9"/>
      <c r="C113" s="10"/>
      <c r="D113" s="10"/>
      <c r="E113" s="11"/>
      <c r="F113" s="11"/>
      <c r="G113" s="24"/>
    </row>
    <row r="114" spans="1:7" ht="12.75">
      <c r="A114" s="9"/>
      <c r="B114" s="9"/>
      <c r="C114" s="10"/>
      <c r="D114" s="10"/>
      <c r="E114" s="11"/>
      <c r="F114" s="11"/>
      <c r="G114" s="24"/>
    </row>
    <row r="115" spans="1:7" ht="12.75">
      <c r="A115" s="9"/>
      <c r="B115" s="9"/>
      <c r="C115" s="10"/>
      <c r="D115" s="10"/>
      <c r="E115" s="11"/>
      <c r="F115" s="11"/>
      <c r="G115" s="24"/>
    </row>
    <row r="116" spans="1:7" ht="12.75">
      <c r="A116" s="9"/>
      <c r="B116" s="9"/>
      <c r="C116" s="10"/>
      <c r="D116" s="10"/>
      <c r="E116" s="11"/>
      <c r="F116" s="11"/>
      <c r="G116" s="24"/>
    </row>
    <row r="117" spans="1:7" ht="12.75">
      <c r="A117" s="9"/>
      <c r="B117" s="9"/>
      <c r="C117" s="10"/>
      <c r="D117" s="10"/>
      <c r="E117" s="11"/>
      <c r="F117" s="11"/>
      <c r="G117" s="24"/>
    </row>
    <row r="118" spans="1:7" ht="12.75">
      <c r="A118" s="9"/>
      <c r="B118" s="9"/>
      <c r="C118" s="10"/>
      <c r="D118" s="10"/>
      <c r="E118" s="11"/>
      <c r="F118" s="11"/>
      <c r="G118" s="24"/>
    </row>
    <row r="119" spans="1:7" ht="12.75">
      <c r="A119" s="9"/>
      <c r="B119" s="9"/>
      <c r="C119" s="10"/>
      <c r="D119" s="10"/>
      <c r="E119" s="11"/>
      <c r="F119" s="11"/>
      <c r="G119" s="24"/>
    </row>
    <row r="120" spans="1:7" ht="12.75">
      <c r="A120" s="9"/>
      <c r="B120" s="9"/>
      <c r="C120" s="10"/>
      <c r="D120" s="10"/>
      <c r="E120" s="11"/>
      <c r="F120" s="11"/>
      <c r="G120" s="24"/>
    </row>
    <row r="121" spans="1:7" ht="12.75">
      <c r="A121" s="9"/>
      <c r="B121" s="9"/>
      <c r="C121" s="10"/>
      <c r="D121" s="10"/>
      <c r="E121" s="11"/>
      <c r="F121" s="11"/>
      <c r="G121" s="24"/>
    </row>
    <row r="122" spans="1:7" ht="12.75">
      <c r="A122" s="9"/>
      <c r="B122" s="9"/>
      <c r="C122" s="10"/>
      <c r="D122" s="10"/>
      <c r="E122" s="11"/>
      <c r="F122" s="11"/>
      <c r="G122" s="24"/>
    </row>
    <row r="123" spans="1:7" ht="12.75">
      <c r="A123" s="9"/>
      <c r="B123" s="9"/>
      <c r="C123" s="10"/>
      <c r="D123" s="10"/>
      <c r="E123" s="11"/>
      <c r="F123" s="11"/>
      <c r="G123" s="24"/>
    </row>
    <row r="124" spans="1:7" ht="12.75">
      <c r="A124" s="9"/>
      <c r="B124" s="9"/>
      <c r="C124" s="10"/>
      <c r="D124" s="10"/>
      <c r="E124" s="11"/>
      <c r="F124" s="11"/>
      <c r="G124" s="24"/>
    </row>
    <row r="125" spans="1:7" ht="12.75">
      <c r="A125" s="9"/>
      <c r="B125" s="9"/>
      <c r="C125" s="10"/>
      <c r="D125" s="10"/>
      <c r="E125" s="11"/>
      <c r="F125" s="11"/>
      <c r="G125" s="24"/>
    </row>
    <row r="126" spans="1:7" ht="12.75">
      <c r="A126" s="9"/>
      <c r="B126" s="9"/>
      <c r="C126" s="10"/>
      <c r="D126" s="10"/>
      <c r="E126" s="11"/>
      <c r="F126" s="11"/>
      <c r="G126" s="24"/>
    </row>
    <row r="127" spans="1:7" ht="12.75">
      <c r="A127" s="9"/>
      <c r="B127" s="9"/>
      <c r="C127" s="10"/>
      <c r="D127" s="10"/>
      <c r="E127" s="11"/>
      <c r="F127" s="11"/>
      <c r="G127" s="24"/>
    </row>
    <row r="128" spans="1:7" ht="12.75">
      <c r="A128" s="9"/>
      <c r="B128" s="9"/>
      <c r="C128" s="10"/>
      <c r="D128" s="10"/>
      <c r="E128" s="11"/>
      <c r="F128" s="11"/>
      <c r="G128" s="24"/>
    </row>
    <row r="129" spans="1:7" ht="12.75">
      <c r="A129" s="9"/>
      <c r="B129" s="9"/>
      <c r="C129" s="10"/>
      <c r="D129" s="10"/>
      <c r="E129" s="11"/>
      <c r="F129" s="11"/>
      <c r="G129" s="24"/>
    </row>
    <row r="130" spans="1:7" ht="12.75">
      <c r="A130" s="9"/>
      <c r="B130" s="9"/>
      <c r="C130" s="10"/>
      <c r="D130" s="10"/>
      <c r="E130" s="11"/>
      <c r="F130" s="11"/>
      <c r="G130" s="24"/>
    </row>
    <row r="131" spans="1:7" ht="12.75">
      <c r="A131" s="9"/>
      <c r="B131" s="9"/>
      <c r="C131" s="10"/>
      <c r="D131" s="10"/>
      <c r="E131" s="11"/>
      <c r="F131" s="11"/>
      <c r="G131" s="24"/>
    </row>
    <row r="132" spans="1:7" ht="12.75">
      <c r="A132" s="9"/>
      <c r="B132" s="9"/>
      <c r="C132" s="10"/>
      <c r="D132" s="10"/>
      <c r="E132" s="11"/>
      <c r="F132" s="11"/>
      <c r="G132" s="24"/>
    </row>
    <row r="133" spans="1:7" ht="12.75">
      <c r="A133" s="9"/>
      <c r="B133" s="9"/>
      <c r="C133" s="10"/>
      <c r="D133" s="10"/>
      <c r="E133" s="11"/>
      <c r="F133" s="11"/>
      <c r="G133" s="24"/>
    </row>
    <row r="134" spans="1:7" ht="12.75">
      <c r="A134" s="9"/>
      <c r="B134" s="9"/>
      <c r="C134" s="10"/>
      <c r="D134" s="10"/>
      <c r="E134" s="11"/>
      <c r="F134" s="11"/>
      <c r="G134" s="24"/>
    </row>
    <row r="135" spans="1:7" ht="12.75">
      <c r="A135" s="9"/>
      <c r="B135" s="9"/>
      <c r="C135" s="10"/>
      <c r="D135" s="10"/>
      <c r="E135" s="11"/>
      <c r="F135" s="11"/>
      <c r="G135" s="24"/>
    </row>
    <row r="136" spans="1:7" ht="12.75">
      <c r="A136" s="9"/>
      <c r="B136" s="9"/>
      <c r="C136" s="10"/>
      <c r="D136" s="10"/>
      <c r="E136" s="11"/>
      <c r="F136" s="11"/>
      <c r="G136" s="24"/>
    </row>
    <row r="137" spans="1:7" ht="12.75">
      <c r="A137" s="9"/>
      <c r="B137" s="9"/>
      <c r="C137" s="10"/>
      <c r="D137" s="10"/>
      <c r="E137" s="11"/>
      <c r="F137" s="11"/>
      <c r="G137" s="24"/>
    </row>
    <row r="138" spans="1:7" ht="12.75">
      <c r="A138" s="9"/>
      <c r="B138" s="9"/>
      <c r="C138" s="10"/>
      <c r="D138" s="10"/>
      <c r="E138" s="11"/>
      <c r="F138" s="11"/>
      <c r="G138" s="24"/>
    </row>
    <row r="139" spans="1:7" ht="12.75">
      <c r="A139" s="9"/>
      <c r="B139" s="9"/>
      <c r="C139" s="10"/>
      <c r="D139" s="10"/>
      <c r="E139" s="11"/>
      <c r="F139" s="11"/>
      <c r="G139" s="24"/>
    </row>
    <row r="140" spans="1:7" ht="12.75">
      <c r="A140" s="9"/>
      <c r="B140" s="9"/>
      <c r="C140" s="10"/>
      <c r="D140" s="10"/>
      <c r="E140" s="11"/>
      <c r="F140" s="11"/>
      <c r="G140" s="24"/>
    </row>
    <row r="141" spans="1:7" ht="12.75">
      <c r="A141" s="9"/>
      <c r="B141" s="9"/>
      <c r="C141" s="10"/>
      <c r="D141" s="10"/>
      <c r="E141" s="11"/>
      <c r="F141" s="11"/>
      <c r="G141" s="24"/>
    </row>
    <row r="142" spans="1:7" ht="12.75">
      <c r="A142" s="9"/>
      <c r="B142" s="9"/>
      <c r="C142" s="10"/>
      <c r="D142" s="10"/>
      <c r="E142" s="11"/>
      <c r="F142" s="11"/>
      <c r="G142" s="24"/>
    </row>
    <row r="143" spans="1:7" ht="12.75">
      <c r="A143" s="9"/>
      <c r="B143" s="9"/>
      <c r="C143" s="10"/>
      <c r="D143" s="10"/>
      <c r="E143" s="11"/>
      <c r="F143" s="11"/>
      <c r="G143" s="24"/>
    </row>
    <row r="144" spans="1:7" ht="12.75">
      <c r="A144" s="9"/>
      <c r="B144" s="9"/>
      <c r="C144" s="10"/>
      <c r="D144" s="10"/>
      <c r="E144" s="11"/>
      <c r="F144" s="11"/>
      <c r="G144" s="24"/>
    </row>
    <row r="145" spans="1:7" ht="12.75">
      <c r="A145" s="9"/>
      <c r="B145" s="9"/>
      <c r="C145" s="10"/>
      <c r="D145" s="10"/>
      <c r="E145" s="11"/>
      <c r="F145" s="11"/>
      <c r="G145" s="24"/>
    </row>
    <row r="146" spans="1:7" ht="12.75">
      <c r="A146" s="9"/>
      <c r="B146" s="9"/>
      <c r="C146" s="10"/>
      <c r="D146" s="10"/>
      <c r="E146" s="11"/>
      <c r="F146" s="11"/>
      <c r="G146" s="24"/>
    </row>
    <row r="147" spans="1:7" ht="12.75">
      <c r="A147" s="9"/>
      <c r="B147" s="9"/>
      <c r="C147" s="10"/>
      <c r="D147" s="10"/>
      <c r="E147" s="11"/>
      <c r="F147" s="11"/>
      <c r="G147" s="24"/>
    </row>
    <row r="148" spans="1:7" ht="12.75">
      <c r="A148" s="9"/>
      <c r="B148" s="9"/>
      <c r="C148" s="10"/>
      <c r="D148" s="10"/>
      <c r="E148" s="11"/>
      <c r="F148" s="11"/>
      <c r="G148" s="24"/>
    </row>
    <row r="149" spans="1:7" ht="12.75">
      <c r="A149" s="9"/>
      <c r="B149" s="9"/>
      <c r="C149" s="10"/>
      <c r="D149" s="10"/>
      <c r="E149" s="11"/>
      <c r="F149" s="11"/>
      <c r="G149" s="24"/>
    </row>
    <row r="150" spans="1:7" ht="12.75">
      <c r="A150" s="9"/>
      <c r="B150" s="9"/>
      <c r="C150" s="10"/>
      <c r="D150" s="10"/>
      <c r="E150" s="11"/>
      <c r="F150" s="11"/>
      <c r="G150" s="24"/>
    </row>
    <row r="151" spans="1:7" ht="12.75">
      <c r="A151" s="9"/>
      <c r="B151" s="9"/>
      <c r="C151" s="10"/>
      <c r="D151" s="10"/>
      <c r="E151" s="11"/>
      <c r="F151" s="11"/>
      <c r="G151" s="24"/>
    </row>
    <row r="152" spans="1:7" ht="12.75">
      <c r="A152" s="9"/>
      <c r="B152" s="9"/>
      <c r="C152" s="10"/>
      <c r="D152" s="10"/>
      <c r="E152" s="11"/>
      <c r="F152" s="11"/>
      <c r="G152" s="24"/>
    </row>
    <row r="153" spans="1:7" ht="12.75">
      <c r="A153" s="9"/>
      <c r="B153" s="9"/>
      <c r="C153" s="10"/>
      <c r="D153" s="10"/>
      <c r="E153" s="11"/>
      <c r="F153" s="11"/>
      <c r="G153" s="24"/>
    </row>
    <row r="154" spans="1:7" ht="12.75">
      <c r="A154" s="9"/>
      <c r="B154" s="9"/>
      <c r="C154" s="10"/>
      <c r="D154" s="10"/>
      <c r="E154" s="11"/>
      <c r="F154" s="11"/>
      <c r="G154" s="24"/>
    </row>
    <row r="155" spans="1:7" ht="12.75">
      <c r="A155" s="9"/>
      <c r="B155" s="9"/>
      <c r="C155" s="10"/>
      <c r="D155" s="10"/>
      <c r="E155" s="11"/>
      <c r="F155" s="11"/>
      <c r="G155" s="24"/>
    </row>
    <row r="156" spans="1:7" ht="12.75">
      <c r="A156" s="9"/>
      <c r="B156" s="9"/>
      <c r="C156" s="10"/>
      <c r="D156" s="10"/>
      <c r="E156" s="11"/>
      <c r="F156" s="11"/>
      <c r="G156" s="24"/>
    </row>
    <row r="157" spans="1:7" ht="12.75">
      <c r="A157" s="9"/>
      <c r="B157" s="9"/>
      <c r="C157" s="10"/>
      <c r="D157" s="10"/>
      <c r="E157" s="11"/>
      <c r="F157" s="11"/>
      <c r="G157" s="24"/>
    </row>
    <row r="158" spans="1:7" ht="12.75">
      <c r="A158" s="9"/>
      <c r="B158" s="9"/>
      <c r="C158" s="10"/>
      <c r="D158" s="10"/>
      <c r="E158" s="11"/>
      <c r="F158" s="11"/>
      <c r="G158" s="24"/>
    </row>
    <row r="159" spans="1:7" ht="12.75">
      <c r="A159" s="9"/>
      <c r="B159" s="9"/>
      <c r="C159" s="10"/>
      <c r="D159" s="10"/>
      <c r="E159" s="11"/>
      <c r="F159" s="11"/>
      <c r="G159" s="24"/>
    </row>
    <row r="160" spans="1:7" ht="12.75">
      <c r="A160" s="9"/>
      <c r="B160" s="9"/>
      <c r="C160" s="10"/>
      <c r="D160" s="10"/>
      <c r="E160" s="11"/>
      <c r="F160" s="11"/>
      <c r="G160" s="24"/>
    </row>
    <row r="161" spans="1:7" ht="12.75">
      <c r="A161" s="9"/>
      <c r="B161" s="9"/>
      <c r="C161" s="10"/>
      <c r="D161" s="10"/>
      <c r="E161" s="11"/>
      <c r="F161" s="11"/>
      <c r="G161" s="24"/>
    </row>
    <row r="162" spans="1:7" ht="12.75">
      <c r="A162" s="9"/>
      <c r="B162" s="9"/>
      <c r="C162" s="10"/>
      <c r="D162" s="10"/>
      <c r="E162" s="11"/>
      <c r="F162" s="11"/>
      <c r="G162" s="24"/>
    </row>
    <row r="163" spans="1:7" ht="12.75">
      <c r="A163" s="9"/>
      <c r="B163" s="9"/>
      <c r="C163" s="10"/>
      <c r="D163" s="10"/>
      <c r="E163" s="11"/>
      <c r="F163" s="11"/>
      <c r="G163" s="24"/>
    </row>
    <row r="164" spans="1:7" ht="12.75">
      <c r="A164" s="9"/>
      <c r="B164" s="9"/>
      <c r="C164" s="10"/>
      <c r="D164" s="10"/>
      <c r="E164" s="11"/>
      <c r="F164" s="11"/>
      <c r="G164" s="24"/>
    </row>
    <row r="165" spans="1:7" ht="12.75">
      <c r="A165" s="9"/>
      <c r="B165" s="9"/>
      <c r="C165" s="10"/>
      <c r="D165" s="10"/>
      <c r="E165" s="11"/>
      <c r="F165" s="11"/>
      <c r="G165" s="24"/>
    </row>
    <row r="166" spans="1:7" ht="12.75">
      <c r="A166" s="9"/>
      <c r="B166" s="9"/>
      <c r="C166" s="10"/>
      <c r="D166" s="10"/>
      <c r="E166" s="11"/>
      <c r="F166" s="11"/>
      <c r="G166" s="24"/>
    </row>
    <row r="167" spans="1:7" ht="12.75">
      <c r="A167" s="9"/>
      <c r="B167" s="9"/>
      <c r="C167" s="10"/>
      <c r="D167" s="10"/>
      <c r="E167" s="11"/>
      <c r="F167" s="11"/>
      <c r="G167" s="24"/>
    </row>
    <row r="168" spans="1:7" ht="12.75">
      <c r="A168" s="9"/>
      <c r="B168" s="9"/>
      <c r="C168" s="10"/>
      <c r="D168" s="10"/>
      <c r="E168" s="11"/>
      <c r="F168" s="11"/>
      <c r="G168" s="24"/>
    </row>
    <row r="169" spans="1:7" ht="12.75">
      <c r="A169" s="9"/>
      <c r="B169" s="9"/>
      <c r="C169" s="10"/>
      <c r="D169" s="10"/>
      <c r="E169" s="11"/>
      <c r="F169" s="11"/>
      <c r="G169" s="24"/>
    </row>
    <row r="170" spans="1:7" ht="12.75">
      <c r="A170" s="9"/>
      <c r="B170" s="9"/>
      <c r="C170" s="10"/>
      <c r="D170" s="10"/>
      <c r="E170" s="11"/>
      <c r="F170" s="11"/>
      <c r="G170" s="24"/>
    </row>
    <row r="171" spans="1:7" ht="12.75">
      <c r="A171" s="9"/>
      <c r="B171" s="9"/>
      <c r="C171" s="10"/>
      <c r="D171" s="10"/>
      <c r="E171" s="11"/>
      <c r="F171" s="11"/>
      <c r="G171" s="24"/>
    </row>
    <row r="172" spans="1:7" ht="12.75">
      <c r="A172" s="9"/>
      <c r="B172" s="9"/>
      <c r="C172" s="10"/>
      <c r="D172" s="10"/>
      <c r="E172" s="11"/>
      <c r="F172" s="11"/>
      <c r="G172" s="24"/>
    </row>
    <row r="173" spans="1:7" ht="12.75">
      <c r="A173" s="9"/>
      <c r="B173" s="9"/>
      <c r="C173" s="10"/>
      <c r="D173" s="10"/>
      <c r="E173" s="11"/>
      <c r="F173" s="11"/>
      <c r="G173" s="24"/>
    </row>
    <row r="174" spans="1:7" ht="12.75">
      <c r="A174" s="9"/>
      <c r="B174" s="9"/>
      <c r="C174" s="10"/>
      <c r="D174" s="10"/>
      <c r="E174" s="11"/>
      <c r="F174" s="11"/>
      <c r="G174" s="24"/>
    </row>
    <row r="175" spans="1:7" ht="12.75">
      <c r="A175" s="9"/>
      <c r="B175" s="9"/>
      <c r="C175" s="10"/>
      <c r="D175" s="10"/>
      <c r="E175" s="11"/>
      <c r="F175" s="11"/>
      <c r="G175" s="24"/>
    </row>
    <row r="176" spans="1:7" ht="12.75">
      <c r="A176" s="9"/>
      <c r="B176" s="9"/>
      <c r="C176" s="10"/>
      <c r="D176" s="10"/>
      <c r="E176" s="11"/>
      <c r="F176" s="11"/>
      <c r="G176" s="24"/>
    </row>
    <row r="177" spans="1:7" ht="12.75">
      <c r="A177" s="9"/>
      <c r="B177" s="9"/>
      <c r="C177" s="10"/>
      <c r="D177" s="10"/>
      <c r="E177" s="11"/>
      <c r="F177" s="11"/>
      <c r="G177" s="24"/>
    </row>
    <row r="178" spans="1:7" ht="12.75">
      <c r="A178" s="9"/>
      <c r="B178" s="9"/>
      <c r="C178" s="10"/>
      <c r="D178" s="10"/>
      <c r="E178" s="11"/>
      <c r="F178" s="11"/>
      <c r="G178" s="24"/>
    </row>
    <row r="179" spans="1:7" ht="12.75">
      <c r="A179" s="9"/>
      <c r="B179" s="9"/>
      <c r="C179" s="10"/>
      <c r="D179" s="10"/>
      <c r="E179" s="11"/>
      <c r="F179" s="11"/>
      <c r="G179" s="24"/>
    </row>
    <row r="180" spans="1:7" ht="12.75">
      <c r="A180" s="9"/>
      <c r="B180" s="9"/>
      <c r="C180" s="10"/>
      <c r="D180" s="10"/>
      <c r="E180" s="11"/>
      <c r="F180" s="11"/>
      <c r="G180" s="24"/>
    </row>
    <row r="181" spans="1:7" ht="12.75">
      <c r="A181" s="9"/>
      <c r="B181" s="9"/>
      <c r="C181" s="10"/>
      <c r="D181" s="10"/>
      <c r="E181" s="11"/>
      <c r="F181" s="11"/>
      <c r="G181" s="24"/>
    </row>
    <row r="182" spans="1:7" ht="12.75">
      <c r="A182" s="9"/>
      <c r="B182" s="9"/>
      <c r="C182" s="10"/>
      <c r="D182" s="10"/>
      <c r="E182" s="11"/>
      <c r="F182" s="11"/>
      <c r="G182" s="24"/>
    </row>
    <row r="183" spans="1:7" ht="12.75">
      <c r="A183" s="9"/>
      <c r="B183" s="9"/>
      <c r="C183" s="10"/>
      <c r="D183" s="10"/>
      <c r="E183" s="11"/>
      <c r="F183" s="11"/>
      <c r="G183" s="24"/>
    </row>
    <row r="184" spans="1:7" ht="12.75">
      <c r="A184" s="9"/>
      <c r="B184" s="9"/>
      <c r="C184" s="10"/>
      <c r="D184" s="10"/>
      <c r="E184" s="11"/>
      <c r="F184" s="11"/>
      <c r="G184" s="24"/>
    </row>
    <row r="185" spans="1:7" ht="12.75">
      <c r="A185" s="9"/>
      <c r="B185" s="9"/>
      <c r="C185" s="10"/>
      <c r="D185" s="10"/>
      <c r="E185" s="11"/>
      <c r="F185" s="11"/>
      <c r="G185" s="24"/>
    </row>
    <row r="186" spans="1:7" ht="12.75">
      <c r="A186" s="9"/>
      <c r="B186" s="9"/>
      <c r="C186" s="10"/>
      <c r="D186" s="10"/>
      <c r="E186" s="11"/>
      <c r="F186" s="11"/>
      <c r="G186" s="24"/>
    </row>
    <row r="187" spans="1:7" ht="12.75">
      <c r="A187" s="9"/>
      <c r="B187" s="9"/>
      <c r="C187" s="10"/>
      <c r="D187" s="10"/>
      <c r="E187" s="11"/>
      <c r="F187" s="11"/>
      <c r="G187" s="24"/>
    </row>
    <row r="188" spans="1:7" ht="12.75">
      <c r="A188" s="9"/>
      <c r="B188" s="9"/>
      <c r="C188" s="10"/>
      <c r="D188" s="10"/>
      <c r="E188" s="11"/>
      <c r="F188" s="11"/>
      <c r="G188" s="24"/>
    </row>
    <row r="189" spans="1:7" ht="12.75">
      <c r="A189" s="9"/>
      <c r="B189" s="9"/>
      <c r="C189" s="10"/>
      <c r="D189" s="10"/>
      <c r="E189" s="11"/>
      <c r="F189" s="11"/>
      <c r="G189" s="24"/>
    </row>
    <row r="190" spans="1:7" ht="12.75">
      <c r="A190" s="9"/>
      <c r="B190" s="9"/>
      <c r="C190" s="10"/>
      <c r="D190" s="10"/>
      <c r="E190" s="11"/>
      <c r="F190" s="11"/>
      <c r="G190" s="24"/>
    </row>
    <row r="191" spans="1:7" ht="12.75">
      <c r="A191" s="9"/>
      <c r="B191" s="9"/>
      <c r="C191" s="10"/>
      <c r="D191" s="10"/>
      <c r="E191" s="11"/>
      <c r="F191" s="11"/>
      <c r="G191" s="24"/>
    </row>
    <row r="192" spans="1:7" ht="12.75">
      <c r="A192" s="9"/>
      <c r="B192" s="9"/>
      <c r="C192" s="10"/>
      <c r="D192" s="10"/>
      <c r="E192" s="11"/>
      <c r="F192" s="11"/>
      <c r="G192" s="24"/>
    </row>
    <row r="193" spans="1:7" ht="12.75">
      <c r="A193" s="9"/>
      <c r="B193" s="9"/>
      <c r="C193" s="10"/>
      <c r="D193" s="10"/>
      <c r="E193" s="11"/>
      <c r="F193" s="11"/>
      <c r="G193" s="24"/>
    </row>
    <row r="194" spans="1:7" ht="12.75">
      <c r="A194" s="9"/>
      <c r="B194" s="9"/>
      <c r="C194" s="10"/>
      <c r="D194" s="10"/>
      <c r="E194" s="11"/>
      <c r="F194" s="11"/>
      <c r="G194" s="24"/>
    </row>
    <row r="195" spans="1:7" ht="12.75">
      <c r="A195" s="9"/>
      <c r="B195" s="9"/>
      <c r="C195" s="10"/>
      <c r="D195" s="10"/>
      <c r="E195" s="11"/>
      <c r="F195" s="11"/>
      <c r="G195" s="24"/>
    </row>
    <row r="196" spans="1:7" ht="12.75">
      <c r="A196" s="9"/>
      <c r="B196" s="9"/>
      <c r="C196" s="10"/>
      <c r="D196" s="10"/>
      <c r="E196" s="11"/>
      <c r="F196" s="11"/>
      <c r="G196" s="24"/>
    </row>
    <row r="197" spans="1:7" ht="12.75">
      <c r="A197" s="9"/>
      <c r="B197" s="9"/>
      <c r="C197" s="10"/>
      <c r="D197" s="10"/>
      <c r="E197" s="11"/>
      <c r="F197" s="11"/>
      <c r="G197" s="24"/>
    </row>
    <row r="198" spans="1:7" ht="12.75">
      <c r="A198" s="9"/>
      <c r="B198" s="9"/>
      <c r="C198" s="10"/>
      <c r="D198" s="10"/>
      <c r="E198" s="11"/>
      <c r="F198" s="11"/>
      <c r="G198" s="24"/>
    </row>
    <row r="199" spans="1:7" ht="12.75">
      <c r="A199" s="9"/>
      <c r="B199" s="9"/>
      <c r="C199" s="10"/>
      <c r="D199" s="10"/>
      <c r="E199" s="11"/>
      <c r="F199" s="11"/>
      <c r="G199" s="24"/>
    </row>
    <row r="200" spans="1:7" ht="12.75">
      <c r="A200" s="9"/>
      <c r="B200" s="9"/>
      <c r="C200" s="10"/>
      <c r="D200" s="10"/>
      <c r="E200" s="11"/>
      <c r="F200" s="11"/>
      <c r="G200" s="24"/>
    </row>
    <row r="201" spans="1:7" ht="12.75">
      <c r="A201" s="9"/>
      <c r="B201" s="9"/>
      <c r="C201" s="10"/>
      <c r="D201" s="10"/>
      <c r="E201" s="11"/>
      <c r="F201" s="11"/>
      <c r="G201" s="24"/>
    </row>
    <row r="202" spans="1:7" ht="12.75">
      <c r="A202" s="9"/>
      <c r="B202" s="9"/>
      <c r="C202" s="10"/>
      <c r="D202" s="10"/>
      <c r="E202" s="11"/>
      <c r="F202" s="11"/>
      <c r="G202" s="24"/>
    </row>
    <row r="203" spans="1:7" ht="12.75">
      <c r="A203" s="9"/>
      <c r="B203" s="9"/>
      <c r="C203" s="10"/>
      <c r="D203" s="10"/>
      <c r="E203" s="11"/>
      <c r="F203" s="11"/>
      <c r="G203" s="24"/>
    </row>
    <row r="204" spans="1:7" ht="12.75">
      <c r="A204" s="9"/>
      <c r="B204" s="9"/>
      <c r="C204" s="10"/>
      <c r="D204" s="10"/>
      <c r="E204" s="11"/>
      <c r="F204" s="11"/>
      <c r="G204" s="24"/>
    </row>
    <row r="205" spans="1:7" ht="12.75">
      <c r="A205" s="9"/>
      <c r="B205" s="9"/>
      <c r="C205" s="10"/>
      <c r="D205" s="10"/>
      <c r="E205" s="11"/>
      <c r="F205" s="11"/>
      <c r="G205" s="24"/>
    </row>
    <row r="206" ht="12.75">
      <c r="G206" s="8"/>
    </row>
    <row r="207" ht="12.75">
      <c r="G207" s="8"/>
    </row>
    <row r="208" ht="12.75">
      <c r="G208" s="8"/>
    </row>
    <row r="209" ht="12.75">
      <c r="G209" s="8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</sheetData>
  <sheetProtection/>
  <mergeCells count="4">
    <mergeCell ref="A103:C103"/>
    <mergeCell ref="A3:G3"/>
    <mergeCell ref="F1:G1"/>
    <mergeCell ref="A4:G4"/>
  </mergeCells>
  <printOptions horizontalCentered="1"/>
  <pageMargins left="0.2362204724409449" right="0.2755905511811024" top="0.4724409448818898" bottom="0.4330708661417323" header="0.5118110236220472" footer="0.3937007874015748"/>
  <pageSetup horizontalDpi="300" verticalDpi="300" orientation="portrait" paperSize="9" scale="93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stefkak</cp:lastModifiedBy>
  <cp:lastPrinted>2009-03-16T10:15:36Z</cp:lastPrinted>
  <dcterms:created xsi:type="dcterms:W3CDTF">2002-02-26T13:31:30Z</dcterms:created>
  <dcterms:modified xsi:type="dcterms:W3CDTF">2009-03-26T11:47:36Z</dcterms:modified>
  <cp:category/>
  <cp:version/>
  <cp:contentType/>
  <cp:contentStatus/>
</cp:coreProperties>
</file>