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Prognoza kwoty długu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<sst xmlns="http://schemas.openxmlformats.org/spreadsheetml/2006/main" count="55" uniqueCount="55">
  <si>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w złotych</t>
  </si>
  <si>
    <t>Lp.</t>
  </si>
  <si>
    <t>Wyszczególnienie</t>
  </si>
  <si>
    <t>1.</t>
  </si>
  <si>
    <t>1.1</t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</si>
  <si>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</si>
  <si>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</si>
  <si>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</si>
  <si>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</si>
  <si>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</si>
  <si>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</si>
  <si>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</si>
  <si>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1.2</t>
  </si>
  <si>
    <t>Planowane w roku budżetowym (bez prefinansowania):</t>
  </si>
  <si>
    <t>1.2.1</t>
  </si>
  <si>
    <t>pożyczki</t>
  </si>
  <si>
    <t>1.2.2</t>
  </si>
  <si>
    <t>kredyty,  w tym:</t>
  </si>
  <si>
    <t>EBOiR</t>
  </si>
  <si>
    <t>1.2.3</t>
  </si>
  <si>
    <t>obligacje</t>
  </si>
  <si>
    <t>1.3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</si>
  <si>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</si>
  <si>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</si>
  <si>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</si>
  <si>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</si>
  <si>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</si>
  <si>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</si>
  <si>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</si>
  <si>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t>Spłata rat kapitałowych z wyłączeniem prefinansowania</t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</si>
  <si>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</si>
  <si>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</si>
  <si>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</si>
  <si>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</si>
  <si>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</si>
  <si>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</si>
  <si>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2.2</t>
  </si>
  <si>
    <t>Spłata zobowiązań z tytułu prefinansowania</t>
  </si>
  <si>
    <t>2.3</t>
  </si>
  <si>
    <t>Spłata odsetek i dyskonta</t>
  </si>
  <si>
    <t>3.</t>
  </si>
  <si>
    <t>Prognozowane dochody budżetowe</t>
  </si>
  <si>
    <t>Relacje do dochodów (w %):</t>
  </si>
  <si>
    <t>Informacje uzupełniajace do tabeli:</t>
  </si>
  <si>
    <r>
      <t xml:space="preserve">Zobowiązania wg tytułów dłużnych: </t>
    </r>
    <r>
      <rPr>
        <sz val="10"/>
        <rFont val="Times New Roman"/>
        <family val="1"/>
      </rPr>
      <t>(1.1+1.2+1.3)</t>
    </r>
  </si>
  <si>
    <r>
      <t xml:space="preserve">długu </t>
    </r>
    <r>
      <rPr>
        <sz val="10"/>
        <rFont val="Times New Roman"/>
        <family val="1"/>
      </rPr>
      <t xml:space="preserve">(art. 170 ust. 1)     </t>
    </r>
  </si>
  <si>
    <r>
      <t xml:space="preserve">długu po uwzględnieniu wyłączeń </t>
    </r>
    <r>
      <rPr>
        <sz val="10"/>
        <rFont val="Times New Roman"/>
        <family val="1"/>
      </rPr>
      <t>(art. 170 ust. 3)</t>
    </r>
  </si>
  <si>
    <r>
      <t xml:space="preserve">spłaty zadłużenia </t>
    </r>
    <r>
      <rPr>
        <sz val="10"/>
        <rFont val="Times New Roman"/>
        <family val="1"/>
      </rPr>
      <t xml:space="preserve">(art. 169 ust. 1) </t>
    </r>
  </si>
  <si>
    <r>
      <t xml:space="preserve">spłaty zadłużenia po uwzględnieniu wyłączeń </t>
    </r>
    <r>
      <rPr>
        <sz val="10"/>
        <rFont val="Times New Roman"/>
        <family val="1"/>
      </rPr>
      <t>(art. 169 ust. 3)</t>
    </r>
  </si>
  <si>
    <t>Prognoza kwoty długu na dzień 31 grudnia i spłat zadłużenia na rok 2009 i lata lata następne</t>
  </si>
  <si>
    <t>Kwota długu na dzień 31.12.2008</t>
  </si>
  <si>
    <t>Prognoza kwoty długu i spłat na rok 2009 i lata następne</t>
  </si>
  <si>
    <t>2) Założono, że kredyty zaciągnięte w 2009 roku będą spłacane w ciągu 7-miu lat, przy czym spłata rozpocznie się od stycznia 2010 do czerwca  2016 r., natomiast pożyczka z WFOŚiGW będzie spłacana przez 10 lat poczawszy od roku 2010.</t>
  </si>
  <si>
    <t>1) Planuje się w roku 2009 zaciągnięcie kredytów na zadania inwestycyjne w wysokości łącznej  12.091.413 zł oraz pożyczki z WFOŚiGW w kwocie 1.471.458 zł.</t>
  </si>
  <si>
    <t>3) Założono, że dochody, po wyłączeniu planowanych dochodów majatkowych z dotacji, środków unijnych, pomocy finansowej i sprzedaży majątku  w roku 2009 w kwocie 50.204.369  zł oraz w roku 2010 w kwocie 50.187.279 zł (przyjęto w wysokosci równej wydatkom na  zadania inwestycyjne ujęte w "Limitach wydatków na wieloletnie programy inwestycyjne")  będą od 2010 roku wzrastały o 1 % rocznie.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</si>
</sst>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\ [$€-1]"/>
    <numFmt numFmtId="168" formatCode="#,##0\ [$€-1]"/>
    <numFmt numFmtId="169" formatCode="#,##0\ &quot;zł&quot;"/>
    <numFmt numFmtId="170" formatCode="_-* ###0\ _z_ł_-;\-* ###0\ _z_ł_-;_-* &quot;-&quot;\ _z_ł_-;_-@_-"/>
    <numFmt numFmtId="171" formatCode="_-* #,##0.0\ _z_ł_-;\-* #,##0.0\ _z_ł_-;_-* &quot;-&quot;?\ _z_ł_-;_-@_-"/>
    <numFmt numFmtId="172" formatCode="_-* #,##0\ [$zł-415]_-;\-* #,##0\ [$zł-415]_-;_-* &quot;-&quot;\ [$zł-415]_-;_-@_-"/>
    <numFmt numFmtId="173" formatCode="#,##0\ _z_ł"/>
    <numFmt numFmtId="174" formatCode="#,##0.00\ &quot;zł&quot;"/>
    <numFmt numFmtId="175" formatCode="0.0"/>
    <numFmt numFmtId="176" formatCode="#,##0.0"/>
    <numFmt numFmtId="177" formatCode="#,##0_ ;\-#,##0\ "/>
    <numFmt numFmtId="178" formatCode="0.0%"/>
    <numFmt numFmtId="179" formatCode="#,##0.000"/>
    <numFmt numFmtId="180" formatCode="#,##0.0000"/>
    <numFmt numFmtId="181" formatCode="[$€-2]\ #,##0.00_);[Red]\([$€-2]\ #,##0.00\)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MS Sans Serif"/>
      <family val="0"/>
    </font>
    <font>
      <u val="single"/>
      <sz val="10"/>
      <color indexed="36"/>
      <name val="Arial CE"/>
      <family val="0"/>
    </font>
    <font>
      <i/>
      <sz val="10"/>
      <name val="MS Sans Serif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8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1" fontId="1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41" fontId="12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 indent="1"/>
    </xf>
    <xf numFmtId="0" fontId="5" fillId="0" borderId="10" xfId="0" applyFont="1" applyBorder="1" applyAlignment="1">
      <alignment horizontal="left" wrapText="1" indent="8"/>
    </xf>
    <xf numFmtId="41" fontId="13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41" fontId="12" fillId="0" borderId="1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 indent="1"/>
    </xf>
    <xf numFmtId="178" fontId="12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15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</cellXfs>
  <cellStyles count="52">
    <cellStyle name="Normal" xfId="0"/>
    <cellStyle name="RowLevel_0" xfId="1"/>
    <cellStyle name="ColLevel_0" xfId="2"/>
    <cellStyle name="RowLevel_1" xfId="3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tabSelected="1" zoomScalePageLayoutView="0" workbookViewId="0" topLeftCell="A1">
      <selection activeCell="P8" sqref="P8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75390625" style="0" customWidth="1"/>
    <col min="4" max="4" width="12.00390625" style="0" customWidth="1"/>
    <col min="5" max="6" width="11.00390625" style="0" customWidth="1"/>
    <col min="7" max="8" width="10.75390625" style="0" customWidth="1"/>
    <col min="9" max="9" width="10.875" style="0" customWidth="1"/>
    <col min="10" max="10" width="10.75390625" style="0" customWidth="1"/>
    <col min="11" max="11" width="10.875" style="0" customWidth="1"/>
    <col min="12" max="12" width="10.75390625" style="0" customWidth="1"/>
    <col min="13" max="13" width="11.00390625" style="0" customWidth="1"/>
    <col min="14" max="14" width="10.875" style="0" customWidth="1"/>
  </cols>
  <sheetData>
    <row r="1" spans="1:14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5"/>
      <c r="N1" s="25"/>
    </row>
    <row r="2" spans="1:14" ht="20.25">
      <c r="A2" s="29" t="s">
        <v>51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 t="s">
        <v>0</v>
      </c>
    </row>
    <row r="5" spans="1:14" s="5" customFormat="1" ht="35.25" customHeight="1">
      <c r="A5" s="30" t="s">
        <v>1</v>
      </c>
      <c r="B5" s="30" t="s">
        <v>2</v>
      </c>
      <c r="C5" s="31" t="s">
        <v>50</v>
      </c>
      <c r="D5" s="33" t="s">
        <v>49</v>
      </c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s="5" customFormat="1" ht="23.25" customHeight="1">
      <c r="A6" s="30"/>
      <c r="B6" s="30"/>
      <c r="C6" s="32"/>
      <c r="D6" s="4">
        <v>2009</v>
      </c>
      <c r="E6" s="4">
        <v>2010</v>
      </c>
      <c r="F6" s="4">
        <v>2011</v>
      </c>
      <c r="G6" s="4">
        <v>2012</v>
      </c>
      <c r="H6" s="4">
        <v>2013</v>
      </c>
      <c r="I6" s="4">
        <v>2014</v>
      </c>
      <c r="J6" s="4">
        <v>2015</v>
      </c>
      <c r="K6" s="4">
        <v>2016</v>
      </c>
      <c r="L6" s="4">
        <v>2017</v>
      </c>
      <c r="M6" s="4">
        <v>2018</v>
      </c>
      <c r="N6" s="4">
        <v>2018</v>
      </c>
    </row>
    <row r="7" spans="1:14" s="7" customFormat="1" ht="8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</row>
    <row r="8" spans="1:14" s="5" customFormat="1" ht="22.5" customHeight="1">
      <c r="A8" s="8" t="s">
        <v>3</v>
      </c>
      <c r="B8" s="9" t="s">
        <v>44</v>
      </c>
      <c r="C8" s="10">
        <f aca="true" t="shared" si="0" ref="C8:N8">C9+C13+C18</f>
        <v>13522495</v>
      </c>
      <c r="D8" s="10">
        <f t="shared" si="0"/>
        <v>23918822</v>
      </c>
      <c r="E8" s="10">
        <f t="shared" si="0"/>
        <v>18866896</v>
      </c>
      <c r="F8" s="10">
        <f t="shared" si="0"/>
        <v>13904370</v>
      </c>
      <c r="G8" s="10">
        <f t="shared" si="0"/>
        <v>9829836</v>
      </c>
      <c r="H8" s="10">
        <f t="shared" si="0"/>
        <v>6443027</v>
      </c>
      <c r="I8" s="10">
        <f t="shared" si="0"/>
        <v>4029855</v>
      </c>
      <c r="J8" s="10">
        <f t="shared" si="0"/>
        <v>1854561</v>
      </c>
      <c r="K8" s="10">
        <f t="shared" si="0"/>
        <v>609373</v>
      </c>
      <c r="L8" s="10">
        <f t="shared" si="0"/>
        <v>294298</v>
      </c>
      <c r="M8" s="10">
        <f t="shared" si="0"/>
        <v>147153</v>
      </c>
      <c r="N8" s="10">
        <f t="shared" si="0"/>
        <v>0</v>
      </c>
    </row>
    <row r="9" spans="1:14" s="14" customFormat="1" ht="15" customHeight="1">
      <c r="A9" s="11" t="s">
        <v>4</v>
      </c>
      <c r="B9" s="12" t="s">
        <v>5</v>
      </c>
      <c r="C9" s="13">
        <f aca="true" t="shared" si="1" ref="C9:N9">C10+C11+C12</f>
        <v>13522495</v>
      </c>
      <c r="D9" s="13">
        <f t="shared" si="1"/>
        <v>10355951</v>
      </c>
      <c r="E9" s="13">
        <f t="shared" si="1"/>
        <v>7311387</v>
      </c>
      <c r="F9" s="13">
        <f t="shared" si="1"/>
        <v>4356223</v>
      </c>
      <c r="G9" s="13">
        <f t="shared" si="1"/>
        <v>2289051</v>
      </c>
      <c r="H9" s="13">
        <f t="shared" si="1"/>
        <v>909604</v>
      </c>
      <c r="I9" s="13">
        <f t="shared" si="1"/>
        <v>503794</v>
      </c>
      <c r="J9" s="13">
        <f t="shared" si="1"/>
        <v>335862</v>
      </c>
      <c r="K9" s="13">
        <f t="shared" si="1"/>
        <v>167930</v>
      </c>
      <c r="L9" s="13">
        <f t="shared" si="1"/>
        <v>0</v>
      </c>
      <c r="M9" s="13">
        <f t="shared" si="1"/>
        <v>0</v>
      </c>
      <c r="N9" s="13">
        <f t="shared" si="1"/>
        <v>0</v>
      </c>
    </row>
    <row r="10" spans="1:14" s="14" customFormat="1" ht="15" customHeight="1">
      <c r="A10" s="15" t="s">
        <v>6</v>
      </c>
      <c r="B10" s="16" t="s">
        <v>7</v>
      </c>
      <c r="C10" s="13">
        <v>2017674</v>
      </c>
      <c r="D10" s="13">
        <v>1771852</v>
      </c>
      <c r="E10" s="13">
        <v>1526030</v>
      </c>
      <c r="F10" s="13">
        <v>1280208</v>
      </c>
      <c r="G10" s="13">
        <v>1034386</v>
      </c>
      <c r="H10" s="13">
        <v>788564</v>
      </c>
      <c r="I10" s="13">
        <v>503794</v>
      </c>
      <c r="J10" s="13">
        <v>335862</v>
      </c>
      <c r="K10" s="13">
        <v>167930</v>
      </c>
      <c r="L10" s="13">
        <v>0</v>
      </c>
      <c r="M10" s="13">
        <v>0</v>
      </c>
      <c r="N10" s="13">
        <v>0</v>
      </c>
    </row>
    <row r="11" spans="1:14" s="14" customFormat="1" ht="15" customHeight="1">
      <c r="A11" s="15" t="s">
        <v>8</v>
      </c>
      <c r="B11" s="16" t="s">
        <v>9</v>
      </c>
      <c r="C11" s="13">
        <v>11504821</v>
      </c>
      <c r="D11" s="13">
        <v>8584099</v>
      </c>
      <c r="E11" s="13">
        <v>5785357</v>
      </c>
      <c r="F11" s="13">
        <v>3076015</v>
      </c>
      <c r="G11" s="13">
        <v>1254665</v>
      </c>
      <c r="H11" s="13">
        <v>121040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</row>
    <row r="12" spans="1:14" s="14" customFormat="1" ht="15" customHeight="1">
      <c r="A12" s="15" t="s">
        <v>10</v>
      </c>
      <c r="B12" s="16" t="s">
        <v>11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s="14" customFormat="1" ht="15" customHeight="1">
      <c r="A13" s="11" t="s">
        <v>12</v>
      </c>
      <c r="B13" s="12" t="s">
        <v>13</v>
      </c>
      <c r="C13" s="13">
        <f aca="true" t="shared" si="2" ref="C13:N13">C14+C15+C17</f>
        <v>0</v>
      </c>
      <c r="D13" s="13">
        <f t="shared" si="2"/>
        <v>13562871</v>
      </c>
      <c r="E13" s="13">
        <f t="shared" si="2"/>
        <v>11555509</v>
      </c>
      <c r="F13" s="13">
        <f t="shared" si="2"/>
        <v>9548147</v>
      </c>
      <c r="G13" s="13">
        <f t="shared" si="2"/>
        <v>7540785</v>
      </c>
      <c r="H13" s="13">
        <f t="shared" si="2"/>
        <v>5533423</v>
      </c>
      <c r="I13" s="13">
        <f t="shared" si="2"/>
        <v>3526061</v>
      </c>
      <c r="J13" s="13">
        <f t="shared" si="2"/>
        <v>1518699</v>
      </c>
      <c r="K13" s="13">
        <f t="shared" si="2"/>
        <v>441443</v>
      </c>
      <c r="L13" s="13">
        <f t="shared" si="2"/>
        <v>294298</v>
      </c>
      <c r="M13" s="13">
        <f t="shared" si="2"/>
        <v>147153</v>
      </c>
      <c r="N13" s="13">
        <f t="shared" si="2"/>
        <v>0</v>
      </c>
    </row>
    <row r="14" spans="1:14" s="14" customFormat="1" ht="15" customHeight="1">
      <c r="A14" s="15" t="s">
        <v>14</v>
      </c>
      <c r="B14" s="16" t="s">
        <v>15</v>
      </c>
      <c r="C14" s="13">
        <v>0</v>
      </c>
      <c r="D14" s="13">
        <v>1471458</v>
      </c>
      <c r="E14" s="13">
        <v>1324313</v>
      </c>
      <c r="F14" s="13">
        <v>1177168</v>
      </c>
      <c r="G14" s="13">
        <v>1030023</v>
      </c>
      <c r="H14" s="13">
        <v>882878</v>
      </c>
      <c r="I14" s="13">
        <v>735733</v>
      </c>
      <c r="J14" s="13">
        <v>588588</v>
      </c>
      <c r="K14" s="13">
        <v>441443</v>
      </c>
      <c r="L14" s="13">
        <v>294298</v>
      </c>
      <c r="M14" s="13">
        <v>147153</v>
      </c>
      <c r="N14" s="13">
        <v>0</v>
      </c>
    </row>
    <row r="15" spans="1:14" s="14" customFormat="1" ht="15" customHeight="1">
      <c r="A15" s="15" t="s">
        <v>16</v>
      </c>
      <c r="B15" s="16" t="s">
        <v>17</v>
      </c>
      <c r="C15" s="13">
        <v>0</v>
      </c>
      <c r="D15" s="13">
        <v>12091413</v>
      </c>
      <c r="E15" s="13">
        <v>10231196</v>
      </c>
      <c r="F15" s="13">
        <v>8370979</v>
      </c>
      <c r="G15" s="13">
        <v>6510762</v>
      </c>
      <c r="H15" s="13">
        <v>4650545</v>
      </c>
      <c r="I15" s="13">
        <v>2790328</v>
      </c>
      <c r="J15" s="13">
        <v>930111</v>
      </c>
      <c r="K15" s="13">
        <v>0</v>
      </c>
      <c r="L15" s="13">
        <v>0</v>
      </c>
      <c r="M15" s="13">
        <v>0</v>
      </c>
      <c r="N15" s="13">
        <v>0</v>
      </c>
    </row>
    <row r="16" spans="1:14" s="14" customFormat="1" ht="15" customHeight="1">
      <c r="A16" s="15"/>
      <c r="B16" s="17" t="s">
        <v>18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s="14" customFormat="1" ht="15" customHeight="1">
      <c r="A17" s="15" t="s">
        <v>19</v>
      </c>
      <c r="B17" s="16" t="s">
        <v>20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s="14" customFormat="1" ht="15" customHeight="1">
      <c r="A18" s="11" t="s">
        <v>21</v>
      </c>
      <c r="B18" s="12" t="s">
        <v>22</v>
      </c>
      <c r="C18" s="18">
        <f aca="true" t="shared" si="3" ref="C18:H18">C19+C20</f>
        <v>0</v>
      </c>
      <c r="D18" s="18">
        <f t="shared" si="3"/>
        <v>0</v>
      </c>
      <c r="E18" s="18">
        <f t="shared" si="3"/>
        <v>0</v>
      </c>
      <c r="F18" s="18">
        <f t="shared" si="3"/>
        <v>0</v>
      </c>
      <c r="G18" s="18">
        <f t="shared" si="3"/>
        <v>0</v>
      </c>
      <c r="H18" s="18">
        <f t="shared" si="3"/>
        <v>0</v>
      </c>
      <c r="I18" s="18"/>
      <c r="J18" s="18"/>
      <c r="K18" s="18"/>
      <c r="L18" s="18"/>
      <c r="M18" s="18"/>
      <c r="N18" s="18">
        <f>N19+N20</f>
        <v>0</v>
      </c>
    </row>
    <row r="19" spans="1:14" s="14" customFormat="1" ht="15" customHeight="1">
      <c r="A19" s="15" t="s">
        <v>23</v>
      </c>
      <c r="B19" s="19" t="s">
        <v>24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s="14" customFormat="1" ht="15" customHeight="1">
      <c r="A20" s="15" t="s">
        <v>25</v>
      </c>
      <c r="B20" s="19" t="s">
        <v>26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s="5" customFormat="1" ht="22.5" customHeight="1">
      <c r="A21" s="8">
        <v>2</v>
      </c>
      <c r="B21" s="9" t="s">
        <v>27</v>
      </c>
      <c r="C21" s="10">
        <f aca="true" t="shared" si="4" ref="C21:N21">C22+C26+C27</f>
        <v>3998314</v>
      </c>
      <c r="D21" s="10">
        <f t="shared" si="4"/>
        <v>3927623</v>
      </c>
      <c r="E21" s="10">
        <f t="shared" si="4"/>
        <v>6685295</v>
      </c>
      <c r="F21" s="10">
        <f t="shared" si="4"/>
        <v>6018442</v>
      </c>
      <c r="G21" s="10">
        <f t="shared" si="4"/>
        <v>4826459</v>
      </c>
      <c r="H21" s="10">
        <f t="shared" si="4"/>
        <v>3890505</v>
      </c>
      <c r="I21" s="10">
        <f t="shared" si="4"/>
        <v>2727577</v>
      </c>
      <c r="J21" s="10">
        <f t="shared" si="4"/>
        <v>2341132</v>
      </c>
      <c r="K21" s="10">
        <f t="shared" si="4"/>
        <v>1301539</v>
      </c>
      <c r="L21" s="10">
        <f t="shared" si="4"/>
        <v>328630</v>
      </c>
      <c r="M21" s="10">
        <f t="shared" si="4"/>
        <v>153767</v>
      </c>
      <c r="N21" s="10">
        <f t="shared" si="4"/>
        <v>149360</v>
      </c>
    </row>
    <row r="22" spans="1:14" s="5" customFormat="1" ht="15" customHeight="1">
      <c r="A22" s="8" t="s">
        <v>28</v>
      </c>
      <c r="B22" s="9" t="s">
        <v>29</v>
      </c>
      <c r="C22" s="10">
        <f aca="true" t="shared" si="5" ref="C22:N22">SUM(C23:C25)</f>
        <v>3217029</v>
      </c>
      <c r="D22" s="10">
        <f t="shared" si="5"/>
        <v>3166544</v>
      </c>
      <c r="E22" s="10">
        <f t="shared" si="5"/>
        <v>5051926</v>
      </c>
      <c r="F22" s="10">
        <f t="shared" si="5"/>
        <v>4962526</v>
      </c>
      <c r="G22" s="10">
        <f t="shared" si="5"/>
        <v>4074534</v>
      </c>
      <c r="H22" s="10">
        <f t="shared" si="5"/>
        <v>3386809</v>
      </c>
      <c r="I22" s="10">
        <f t="shared" si="5"/>
        <v>2413172</v>
      </c>
      <c r="J22" s="10">
        <f t="shared" si="5"/>
        <v>2175294</v>
      </c>
      <c r="K22" s="10">
        <f t="shared" si="5"/>
        <v>1245188</v>
      </c>
      <c r="L22" s="10">
        <f t="shared" si="5"/>
        <v>315075</v>
      </c>
      <c r="M22" s="10">
        <f t="shared" si="5"/>
        <v>147145</v>
      </c>
      <c r="N22" s="10">
        <f t="shared" si="5"/>
        <v>147153</v>
      </c>
    </row>
    <row r="23" spans="1:14" s="14" customFormat="1" ht="15" customHeight="1">
      <c r="A23" s="15" t="s">
        <v>30</v>
      </c>
      <c r="B23" s="16" t="s">
        <v>31</v>
      </c>
      <c r="C23" s="13">
        <v>3217029</v>
      </c>
      <c r="D23" s="13">
        <v>3166544</v>
      </c>
      <c r="E23" s="13">
        <v>5051926</v>
      </c>
      <c r="F23" s="13">
        <v>4962526</v>
      </c>
      <c r="G23" s="13">
        <v>4074534</v>
      </c>
      <c r="H23" s="13">
        <v>3386809</v>
      </c>
      <c r="I23" s="13">
        <v>2413172</v>
      </c>
      <c r="J23" s="13">
        <v>2175294</v>
      </c>
      <c r="K23" s="13">
        <v>1245188</v>
      </c>
      <c r="L23" s="13">
        <v>315075</v>
      </c>
      <c r="M23" s="13">
        <v>147145</v>
      </c>
      <c r="N23" s="13">
        <v>147153</v>
      </c>
    </row>
    <row r="24" spans="1:14" s="14" customFormat="1" ht="15" customHeight="1">
      <c r="A24" s="15" t="s">
        <v>32</v>
      </c>
      <c r="B24" s="16" t="s">
        <v>33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s="14" customFormat="1" ht="15" customHeight="1">
      <c r="A25" s="15" t="s">
        <v>34</v>
      </c>
      <c r="B25" s="16" t="s">
        <v>35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s="14" customFormat="1" ht="15" customHeight="1">
      <c r="A26" s="11" t="s">
        <v>36</v>
      </c>
      <c r="B26" s="12" t="s">
        <v>37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s="21" customFormat="1" ht="14.25" customHeight="1">
      <c r="A27" s="11" t="s">
        <v>38</v>
      </c>
      <c r="B27" s="12" t="s">
        <v>39</v>
      </c>
      <c r="C27" s="13">
        <v>781285</v>
      </c>
      <c r="D27" s="13">
        <v>761079</v>
      </c>
      <c r="E27" s="13">
        <v>1633369</v>
      </c>
      <c r="F27" s="13">
        <v>1055916</v>
      </c>
      <c r="G27" s="13">
        <v>751925</v>
      </c>
      <c r="H27" s="13">
        <v>503696</v>
      </c>
      <c r="I27" s="13">
        <v>314405</v>
      </c>
      <c r="J27" s="13">
        <v>165838</v>
      </c>
      <c r="K27" s="13">
        <v>56351</v>
      </c>
      <c r="L27" s="13">
        <v>13555</v>
      </c>
      <c r="M27" s="13">
        <v>6622</v>
      </c>
      <c r="N27" s="13">
        <v>2207</v>
      </c>
    </row>
    <row r="28" spans="1:14" s="5" customFormat="1" ht="22.5" customHeight="1">
      <c r="A28" s="8" t="s">
        <v>40</v>
      </c>
      <c r="B28" s="9" t="s">
        <v>41</v>
      </c>
      <c r="C28" s="10">
        <v>134063027</v>
      </c>
      <c r="D28" s="10">
        <v>160611790</v>
      </c>
      <c r="E28" s="10">
        <v>161698774</v>
      </c>
      <c r="F28" s="10">
        <v>112626610</v>
      </c>
      <c r="G28" s="10">
        <v>113752876</v>
      </c>
      <c r="H28" s="10">
        <v>114890405</v>
      </c>
      <c r="I28" s="10">
        <v>116039309</v>
      </c>
      <c r="J28" s="10">
        <v>117199702</v>
      </c>
      <c r="K28" s="10">
        <v>118371699</v>
      </c>
      <c r="L28" s="10">
        <v>119555416</v>
      </c>
      <c r="M28" s="10">
        <v>120750970</v>
      </c>
      <c r="N28" s="10">
        <v>121958480</v>
      </c>
    </row>
    <row r="29" spans="1:14" s="5" customFormat="1" ht="22.5" customHeight="1">
      <c r="A29" s="22">
        <v>4</v>
      </c>
      <c r="B29" s="9" t="s">
        <v>42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14" customFormat="1" ht="15" customHeight="1">
      <c r="A30" s="11">
        <v>4.1</v>
      </c>
      <c r="B30" s="23" t="s">
        <v>45</v>
      </c>
      <c r="C30" s="24">
        <f aca="true" t="shared" si="6" ref="C30:N30">C8/C28</f>
        <v>0.10086669906386643</v>
      </c>
      <c r="D30" s="24">
        <f t="shared" si="6"/>
        <v>0.14892320171514184</v>
      </c>
      <c r="E30" s="24">
        <f t="shared" si="6"/>
        <v>0.11667927673959977</v>
      </c>
      <c r="F30" s="24">
        <f t="shared" si="6"/>
        <v>0.12345546048131964</v>
      </c>
      <c r="G30" s="24">
        <f t="shared" si="6"/>
        <v>0.08641395581066451</v>
      </c>
      <c r="H30" s="24">
        <f t="shared" si="6"/>
        <v>0.0560797657558958</v>
      </c>
      <c r="I30" s="24">
        <f t="shared" si="6"/>
        <v>0.03472836088674054</v>
      </c>
      <c r="J30" s="24">
        <f t="shared" si="6"/>
        <v>0.015823939552337768</v>
      </c>
      <c r="K30" s="24">
        <f t="shared" si="6"/>
        <v>0.005147961929650093</v>
      </c>
      <c r="L30" s="24">
        <f t="shared" si="6"/>
        <v>0.0024616032451428215</v>
      </c>
      <c r="M30" s="24">
        <f t="shared" si="6"/>
        <v>0.0012186485955350919</v>
      </c>
      <c r="N30" s="24">
        <f t="shared" si="6"/>
        <v>0</v>
      </c>
    </row>
    <row r="31" spans="1:14" s="14" customFormat="1" ht="15" customHeight="1">
      <c r="A31" s="11">
        <v>4.2</v>
      </c>
      <c r="B31" s="23" t="s">
        <v>46</v>
      </c>
      <c r="C31" s="24">
        <f aca="true" t="shared" si="7" ref="C31:N31">(C9+C13)/C28</f>
        <v>0.10086669906386643</v>
      </c>
      <c r="D31" s="24">
        <f t="shared" si="7"/>
        <v>0.14892320171514184</v>
      </c>
      <c r="E31" s="24">
        <f t="shared" si="7"/>
        <v>0.11667927673959977</v>
      </c>
      <c r="F31" s="24">
        <f t="shared" si="7"/>
        <v>0.12345546048131964</v>
      </c>
      <c r="G31" s="24">
        <f t="shared" si="7"/>
        <v>0.08641395581066451</v>
      </c>
      <c r="H31" s="24">
        <f t="shared" si="7"/>
        <v>0.0560797657558958</v>
      </c>
      <c r="I31" s="24">
        <f t="shared" si="7"/>
        <v>0.03472836088674054</v>
      </c>
      <c r="J31" s="24">
        <f t="shared" si="7"/>
        <v>0.015823939552337768</v>
      </c>
      <c r="K31" s="24">
        <f t="shared" si="7"/>
        <v>0.005147961929650093</v>
      </c>
      <c r="L31" s="24">
        <f t="shared" si="7"/>
        <v>0.0024616032451428215</v>
      </c>
      <c r="M31" s="24">
        <f t="shared" si="7"/>
        <v>0.0012186485955350919</v>
      </c>
      <c r="N31" s="24">
        <f t="shared" si="7"/>
        <v>0</v>
      </c>
    </row>
    <row r="32" spans="1:14" s="14" customFormat="1" ht="15" customHeight="1">
      <c r="A32" s="11">
        <v>4.3</v>
      </c>
      <c r="B32" s="23" t="s">
        <v>47</v>
      </c>
      <c r="C32" s="24">
        <f aca="true" t="shared" si="8" ref="C32:N32">(C22+C27)/C28</f>
        <v>0.029824136374304006</v>
      </c>
      <c r="D32" s="24">
        <f t="shared" si="8"/>
        <v>0.024454138765279933</v>
      </c>
      <c r="E32" s="24">
        <f t="shared" si="8"/>
        <v>0.04134412917688541</v>
      </c>
      <c r="F32" s="24">
        <f t="shared" si="8"/>
        <v>0.053437122896622745</v>
      </c>
      <c r="G32" s="24">
        <f t="shared" si="8"/>
        <v>0.04242933602839193</v>
      </c>
      <c r="H32" s="24">
        <f t="shared" si="8"/>
        <v>0.033862749461106</v>
      </c>
      <c r="I32" s="24">
        <f t="shared" si="8"/>
        <v>0.023505629458720752</v>
      </c>
      <c r="J32" s="24">
        <f t="shared" si="8"/>
        <v>0.019975579801388914</v>
      </c>
      <c r="K32" s="24">
        <f t="shared" si="8"/>
        <v>0.010995356246428464</v>
      </c>
      <c r="L32" s="24">
        <f t="shared" si="8"/>
        <v>0.002748767149118531</v>
      </c>
      <c r="M32" s="24">
        <f t="shared" si="8"/>
        <v>0.0012734224826516922</v>
      </c>
      <c r="N32" s="24">
        <f t="shared" si="8"/>
        <v>0.0012246790875058463</v>
      </c>
    </row>
    <row r="33" spans="1:14" s="14" customFormat="1" ht="17.25" customHeight="1">
      <c r="A33" s="11">
        <v>4.4</v>
      </c>
      <c r="B33" s="23" t="s">
        <v>48</v>
      </c>
      <c r="C33" s="24">
        <f aca="true" t="shared" si="9" ref="C33:N33">(C22+C27)/C28</f>
        <v>0.029824136374304006</v>
      </c>
      <c r="D33" s="24">
        <f t="shared" si="9"/>
        <v>0.024454138765279933</v>
      </c>
      <c r="E33" s="24">
        <f t="shared" si="9"/>
        <v>0.04134412917688541</v>
      </c>
      <c r="F33" s="24">
        <f t="shared" si="9"/>
        <v>0.053437122896622745</v>
      </c>
      <c r="G33" s="24">
        <f t="shared" si="9"/>
        <v>0.04242933602839193</v>
      </c>
      <c r="H33" s="24">
        <f t="shared" si="9"/>
        <v>0.033862749461106</v>
      </c>
      <c r="I33" s="24">
        <f t="shared" si="9"/>
        <v>0.023505629458720752</v>
      </c>
      <c r="J33" s="24">
        <f t="shared" si="9"/>
        <v>0.019975579801388914</v>
      </c>
      <c r="K33" s="24">
        <f t="shared" si="9"/>
        <v>0.010995356246428464</v>
      </c>
      <c r="L33" s="24">
        <f t="shared" si="9"/>
        <v>0.002748767149118531</v>
      </c>
      <c r="M33" s="24">
        <f t="shared" si="9"/>
        <v>0.0012734224826516922</v>
      </c>
      <c r="N33" s="24">
        <f t="shared" si="9"/>
        <v>0.0012246790875058463</v>
      </c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26" t="s">
        <v>43</v>
      </c>
      <c r="B35" s="2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27" t="s">
        <v>53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1"/>
      <c r="M37" s="1"/>
      <c r="N37" s="1"/>
    </row>
    <row r="38" spans="1:14" ht="12.75" customHeight="1">
      <c r="A38" s="28" t="s">
        <v>52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1"/>
    </row>
    <row r="39" spans="1:14" ht="25.5" customHeight="1">
      <c r="A39" s="28" t="s">
        <v>54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sheetProtection/>
  <mergeCells count="10">
    <mergeCell ref="M1:N1"/>
    <mergeCell ref="A35:B35"/>
    <mergeCell ref="A37:K37"/>
    <mergeCell ref="A38:M38"/>
    <mergeCell ref="A39:N39"/>
    <mergeCell ref="A2:N2"/>
    <mergeCell ref="A5:A6"/>
    <mergeCell ref="B5:B6"/>
    <mergeCell ref="C5:C6"/>
    <mergeCell ref="D5:N5"/>
  </mergeCells>
  <printOptions horizontalCentered="1"/>
  <pageMargins left="0.5511811023622047" right="0.5511811023622047" top="0.64" bottom="0.5511811023622047" header="0.5118110236220472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stefkak</cp:lastModifiedBy>
  <cp:lastPrinted>2008-11-17T07:56:05Z</cp:lastPrinted>
  <dcterms:created xsi:type="dcterms:W3CDTF">2007-11-09T10:01:41Z</dcterms:created>
  <dcterms:modified xsi:type="dcterms:W3CDTF">2009-01-16T10:08:32Z</dcterms:modified>
  <cp:category/>
  <cp:version/>
  <cp:contentType/>
  <cp:contentStatus/>
</cp:coreProperties>
</file>