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4" sheetId="1" r:id="rId1"/>
  </sheets>
  <definedNames>
    <definedName name="_xlnm.Print_Area" localSheetId="0">'4'!$A$1:$N$62</definedName>
    <definedName name="_xlnm.Print_Titles" localSheetId="0">'4'!$6:$12</definedName>
  </definedNames>
  <calcPr fullCalcOnLoad="1"/>
</workbook>
</file>

<file path=xl/sharedStrings.xml><?xml version="1.0" encoding="utf-8"?>
<sst xmlns="http://schemas.openxmlformats.org/spreadsheetml/2006/main" count="132" uniqueCount="76">
  <si>
    <t>Załącznik nr 3 do Uchwały Rady Powiatu Cieszyńskiego</t>
  </si>
  <si>
    <t>Wydatki na programy i projekty realizowane ze środków pochodzących z funduszy strukturalnych, Funduszu Spójności                                                                                                      oraz innych źródeł zagranicznych, ujęte w</t>
  </si>
  <si>
    <t>Lp.</t>
  </si>
  <si>
    <t>Projekt</t>
  </si>
  <si>
    <t>Kategoria interwencji funduszy strukturalnych</t>
  </si>
  <si>
    <t>Klasyfikacja (dział, rozdział)</t>
  </si>
  <si>
    <t>Planowane wydatki w 2008 r.</t>
  </si>
  <si>
    <t>Wydatki razem (6+11)</t>
  </si>
  <si>
    <t>z tego:</t>
  </si>
  <si>
    <t>Środki z budżetu krajowego</t>
  </si>
  <si>
    <t>Środki z budżetu UE</t>
  </si>
  <si>
    <t>Wydatki razem (7+8+9+10)</t>
  </si>
  <si>
    <t>z tego, źródła finansowania:</t>
  </si>
  <si>
    <t>Wydatki razem (12+13+14)</t>
  </si>
  <si>
    <t>środki własne jst</t>
  </si>
  <si>
    <t>środki budżetu państwa</t>
  </si>
  <si>
    <t>pożyczki
i kredyty</t>
  </si>
  <si>
    <t>pozostałe*</t>
  </si>
  <si>
    <t>pożyczki na prefinansowanie z budżetu państwa</t>
  </si>
  <si>
    <t>pozostałe</t>
  </si>
  <si>
    <t>A</t>
  </si>
  <si>
    <t>Środki pochodzące z funduszy strukturalnych i Funduszu Spójności</t>
  </si>
  <si>
    <t>Wydatki majątkowe razem:</t>
  </si>
  <si>
    <t>x</t>
  </si>
  <si>
    <t>1.1</t>
  </si>
  <si>
    <t>Program:</t>
  </si>
  <si>
    <t>PROGRAM ROZWOJU SUBREGIONU POŁUDNIOWEGO RPO Województwa Śląskiego na lata 2007-2013</t>
  </si>
  <si>
    <t>Priorytet:</t>
  </si>
  <si>
    <t>VII. Transport</t>
  </si>
  <si>
    <t>Działanie:</t>
  </si>
  <si>
    <t>7.1. Modernizacja i rozbudowa sieci drogowej</t>
  </si>
  <si>
    <t>Nazwa projektu:</t>
  </si>
  <si>
    <t>Przystosowanie układu komunikacyjnego Skoczowa - przebudowa ul. Bielskiej</t>
  </si>
  <si>
    <t>Razem wydatki:</t>
  </si>
  <si>
    <t>600, 60014</t>
  </si>
  <si>
    <t>1.2</t>
  </si>
  <si>
    <t>REGIONALNY PROGRAM OPERACYJNY WOJEWÓDZTWA ŚLĄSKIEGO</t>
  </si>
  <si>
    <t>7.1 - Modernizacja i rozbudowa sieci drogowej</t>
  </si>
  <si>
    <t>Modernizacja ciągu komunikacyjnego łączącego Gminę Brenna z drogą S -1</t>
  </si>
  <si>
    <t>1.3</t>
  </si>
  <si>
    <t>Przebudowa drogi powiatowej S 2627 Kończyce - Pruchna - Drogomyśl</t>
  </si>
  <si>
    <t>1.4</t>
  </si>
  <si>
    <t>PROGRAM OPERACYJNY WSPÓŁPRACY TRANSGRANICZNEJ Republika Czeska - Rzeczpospolita Polska 2007-2013</t>
  </si>
  <si>
    <t>I. Wzmacnianie dostępności komunikacyjnej, ochrona środowiska, profilaktyka zagrożeń</t>
  </si>
  <si>
    <t>1.1. Wzmacnianie dostępności komunikacyjnej</t>
  </si>
  <si>
    <t>Poprawa spójności układu komunikacyjnego Cieszyna etap I, część 2 - budowa nowej drogi ul. Ładna - Boczna</t>
  </si>
  <si>
    <t>1.5</t>
  </si>
  <si>
    <t>II. Społeczeństwo Informacyjne</t>
  </si>
  <si>
    <t>2.2 Rozwój elektronicznych usług publicznych</t>
  </si>
  <si>
    <t>SIP - System Informacji Przestrzennej</t>
  </si>
  <si>
    <t>750,75020</t>
  </si>
  <si>
    <t>1.6</t>
  </si>
  <si>
    <t>VIII. Infrastruktura edukacyjna</t>
  </si>
  <si>
    <t>8.2 Infrastruktura placówek oświaty</t>
  </si>
  <si>
    <t>Budowa szkolnej hali sportowej z zapleczem oraz przewiązką łączącą obiekt sportowy z ZSO im. M.Kopernika w Cieszynie</t>
  </si>
  <si>
    <t>801,80120</t>
  </si>
  <si>
    <t xml:space="preserve">Ogółem część A </t>
  </si>
  <si>
    <t>B</t>
  </si>
  <si>
    <t>Środki pochodzące z innych źródeł zagranicznych</t>
  </si>
  <si>
    <t>Wydatki bieżące razem:</t>
  </si>
  <si>
    <t>Żródło</t>
  </si>
  <si>
    <t>Fundacja "Fundusz Współpracy"</t>
  </si>
  <si>
    <t>Leonardo da Vinci</t>
  </si>
  <si>
    <t>801, 80195</t>
  </si>
  <si>
    <t>Fundacja Rozwoju Systemu Edukacji</t>
  </si>
  <si>
    <t>Comenius</t>
  </si>
  <si>
    <t xml:space="preserve">Ogółem część B </t>
  </si>
  <si>
    <t>ŁĄCZNIE (część A+B)</t>
  </si>
  <si>
    <t>* środki pozyskane od innych jst w ramach porozumień, środki z dochodów własnych jednostek budżetowych, inne</t>
  </si>
  <si>
    <t>1.7</t>
  </si>
  <si>
    <t>Nowa jakość - Nowe możliwości</t>
  </si>
  <si>
    <t>853,85395</t>
  </si>
  <si>
    <t xml:space="preserve">PROGRAM OPERACYJNY KAPITAŁ LUDZKI </t>
  </si>
  <si>
    <t>VI. Rynek pracy otwarty dla wszystkich</t>
  </si>
  <si>
    <t>6.1 Poprawa dostępu do zatrudnienia oraz wspierania aktywności zawodowej w regionie</t>
  </si>
  <si>
    <t>Nr XXI/191/08 z dnia 30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</si>
</sst>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 applyAlignment="1">
      <alignment horizontal="right"/>
      <protection/>
    </xf>
    <xf numFmtId="0" fontId="9" fillId="0" borderId="0" xfId="18" applyFont="1">
      <alignment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4" fontId="10" fillId="0" borderId="3" xfId="18" applyNumberFormat="1" applyFont="1" applyBorder="1">
      <alignment/>
      <protection/>
    </xf>
    <xf numFmtId="0" fontId="13" fillId="0" borderId="0" xfId="18" applyFont="1">
      <alignment/>
      <protection/>
    </xf>
    <xf numFmtId="0" fontId="5" fillId="0" borderId="4" xfId="18" applyFont="1" applyBorder="1">
      <alignment/>
      <protection/>
    </xf>
    <xf numFmtId="0" fontId="5" fillId="0" borderId="5" xfId="18" applyFont="1" applyBorder="1">
      <alignment/>
      <protection/>
    </xf>
    <xf numFmtId="0" fontId="5" fillId="0" borderId="5" xfId="18" applyFont="1" applyBorder="1" applyAlignment="1">
      <alignment horizontal="center"/>
      <protection/>
    </xf>
    <xf numFmtId="3" fontId="5" fillId="0" borderId="5" xfId="18" applyNumberFormat="1" applyFont="1" applyBorder="1" applyAlignment="1">
      <alignment horizontal="center"/>
      <protection/>
    </xf>
    <xf numFmtId="4" fontId="5" fillId="0" borderId="5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0" fontId="5" fillId="0" borderId="3" xfId="18" applyFont="1" applyBorder="1">
      <alignment/>
      <protection/>
    </xf>
    <xf numFmtId="0" fontId="4" fillId="0" borderId="0" xfId="18" applyFont="1">
      <alignment/>
      <protection/>
    </xf>
    <xf numFmtId="0" fontId="5" fillId="0" borderId="5" xfId="18" applyNumberFormat="1" applyFont="1" applyBorder="1" applyAlignment="1">
      <alignment horizontal="center"/>
      <protection/>
    </xf>
    <xf numFmtId="0" fontId="5" fillId="0" borderId="6" xfId="18" applyNumberFormat="1" applyFont="1" applyBorder="1" applyAlignment="1">
      <alignment horizontal="center"/>
      <protection/>
    </xf>
    <xf numFmtId="49" fontId="5" fillId="0" borderId="7" xfId="18" applyNumberFormat="1" applyFont="1" applyBorder="1" applyAlignment="1">
      <alignment horizontal="center"/>
      <protection/>
    </xf>
    <xf numFmtId="4" fontId="5" fillId="0" borderId="7" xfId="18" applyNumberFormat="1" applyFont="1" applyBorder="1">
      <alignment/>
      <protection/>
    </xf>
    <xf numFmtId="49" fontId="5" fillId="0" borderId="5" xfId="18" applyNumberFormat="1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4" fontId="10" fillId="0" borderId="1" xfId="18" applyNumberFormat="1" applyFont="1" applyBorder="1">
      <alignment/>
      <protection/>
    </xf>
    <xf numFmtId="4" fontId="13" fillId="0" borderId="0" xfId="18" applyNumberFormat="1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vertical="center"/>
      <protection/>
    </xf>
    <xf numFmtId="4" fontId="10" fillId="0" borderId="1" xfId="18" applyNumberFormat="1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Fill="1" applyBorder="1" applyAlignment="1">
      <alignment horizontal="center" vertical="center"/>
      <protection/>
    </xf>
    <xf numFmtId="4" fontId="5" fillId="0" borderId="5" xfId="18" applyNumberFormat="1" applyFont="1" applyFill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0" xfId="18" applyFont="1">
      <alignment/>
      <protection/>
    </xf>
    <xf numFmtId="0" fontId="11" fillId="0" borderId="0" xfId="18" applyFont="1">
      <alignment/>
      <protection/>
    </xf>
    <xf numFmtId="0" fontId="5" fillId="0" borderId="2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/>
      <protection/>
    </xf>
    <xf numFmtId="0" fontId="5" fillId="0" borderId="12" xfId="18" applyFont="1" applyBorder="1" applyAlignment="1">
      <alignment/>
      <protection/>
    </xf>
    <xf numFmtId="0" fontId="5" fillId="0" borderId="13" xfId="18" applyFont="1" applyBorder="1" applyAlignment="1">
      <alignment/>
      <protection/>
    </xf>
    <xf numFmtId="0" fontId="5" fillId="0" borderId="14" xfId="18" applyNumberFormat="1" applyFont="1" applyBorder="1" applyAlignment="1">
      <alignment/>
      <protection/>
    </xf>
    <xf numFmtId="0" fontId="5" fillId="0" borderId="15" xfId="18" applyNumberFormat="1" applyFont="1" applyBorder="1" applyAlignment="1">
      <alignment/>
      <protection/>
    </xf>
    <xf numFmtId="0" fontId="5" fillId="0" borderId="16" xfId="18" applyNumberFormat="1" applyFont="1" applyBorder="1" applyAlignment="1">
      <alignment/>
      <protection/>
    </xf>
    <xf numFmtId="0" fontId="5" fillId="0" borderId="9" xfId="18" applyFont="1" applyBorder="1" applyAlignment="1">
      <alignment horizontal="center" vertical="center"/>
      <protection/>
    </xf>
    <xf numFmtId="0" fontId="5" fillId="0" borderId="3" xfId="18" applyNumberFormat="1" applyFont="1" applyBorder="1" applyAlignment="1">
      <alignment horizontal="left"/>
      <protection/>
    </xf>
    <xf numFmtId="0" fontId="5" fillId="0" borderId="4" xfId="18" applyNumberFormat="1" applyFont="1" applyBorder="1" applyAlignment="1">
      <alignment horizontal="left"/>
      <protection/>
    </xf>
    <xf numFmtId="0" fontId="5" fillId="0" borderId="0" xfId="18" applyFont="1" applyAlignment="1">
      <alignment horizontal="right"/>
      <protection/>
    </xf>
    <xf numFmtId="0" fontId="5" fillId="0" borderId="14" xfId="18" applyFont="1" applyBorder="1" applyAlignment="1">
      <alignment horizontal="left"/>
      <protection/>
    </xf>
    <xf numFmtId="0" fontId="5" fillId="0" borderId="15" xfId="18" applyFont="1" applyBorder="1" applyAlignment="1">
      <alignment horizontal="left"/>
      <protection/>
    </xf>
    <xf numFmtId="0" fontId="5" fillId="0" borderId="16" xfId="18" applyFont="1" applyBorder="1" applyAlignment="1">
      <alignment horizontal="left"/>
      <protection/>
    </xf>
    <xf numFmtId="0" fontId="5" fillId="0" borderId="11" xfId="18" applyFont="1" applyBorder="1" applyAlignment="1">
      <alignment horizontal="left"/>
      <protection/>
    </xf>
    <xf numFmtId="0" fontId="5" fillId="0" borderId="12" xfId="18" applyFont="1" applyBorder="1" applyAlignment="1">
      <alignment horizontal="left"/>
      <protection/>
    </xf>
    <xf numFmtId="0" fontId="5" fillId="0" borderId="13" xfId="18" applyFont="1" applyBorder="1" applyAlignment="1">
      <alignment horizontal="left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8" fillId="0" borderId="0" xfId="18" applyFont="1" applyAlignment="1">
      <alignment horizontal="center" wrapText="1"/>
      <protection/>
    </xf>
    <xf numFmtId="0" fontId="10" fillId="0" borderId="11" xfId="18" applyFont="1" applyBorder="1" applyAlignment="1">
      <alignment horizontal="center"/>
      <protection/>
    </xf>
    <xf numFmtId="0" fontId="10" fillId="0" borderId="13" xfId="18" applyFont="1" applyBorder="1" applyAlignment="1">
      <alignment horizontal="center"/>
      <protection/>
    </xf>
    <xf numFmtId="0" fontId="10" fillId="0" borderId="17" xfId="18" applyFont="1" applyFill="1" applyBorder="1" applyAlignment="1">
      <alignment horizontal="center" vertical="center"/>
      <protection/>
    </xf>
    <xf numFmtId="0" fontId="10" fillId="0" borderId="18" xfId="18" applyFont="1" applyFill="1" applyBorder="1" applyAlignment="1">
      <alignment horizontal="center" vertical="center"/>
      <protection/>
    </xf>
    <xf numFmtId="0" fontId="10" fillId="0" borderId="19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20" xfId="18" applyFont="1" applyFill="1" applyBorder="1" applyAlignment="1">
      <alignment horizontal="center" vertical="center"/>
      <protection/>
    </xf>
    <xf numFmtId="0" fontId="10" fillId="0" borderId="21" xfId="18" applyFont="1" applyFill="1" applyBorder="1" applyAlignment="1">
      <alignment horizontal="center" vertical="center"/>
      <protection/>
    </xf>
    <xf numFmtId="0" fontId="10" fillId="0" borderId="22" xfId="18" applyFont="1" applyFill="1" applyBorder="1" applyAlignment="1">
      <alignment horizontal="center" vertical="center"/>
      <protection/>
    </xf>
    <xf numFmtId="0" fontId="10" fillId="0" borderId="6" xfId="18" applyFont="1" applyFill="1" applyBorder="1" applyAlignment="1">
      <alignment horizontal="center" vertical="center"/>
      <protection/>
    </xf>
    <xf numFmtId="0" fontId="10" fillId="0" borderId="23" xfId="18" applyFont="1" applyFill="1" applyBorder="1" applyAlignment="1">
      <alignment horizontal="center" vertical="center"/>
      <protection/>
    </xf>
    <xf numFmtId="0" fontId="10" fillId="0" borderId="24" xfId="18" applyFont="1" applyFill="1" applyBorder="1" applyAlignment="1">
      <alignment horizontal="center" vertical="center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18" xfId="18" applyFont="1" applyBorder="1" applyAlignment="1">
      <alignment horizontal="center" vertical="center"/>
      <protection/>
    </xf>
    <xf numFmtId="0" fontId="12" fillId="0" borderId="19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4" fillId="0" borderId="0" xfId="18" applyFont="1" applyAlignment="1">
      <alignment horizontal="left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horizontal="center"/>
      <protection/>
    </xf>
    <xf numFmtId="0" fontId="10" fillId="0" borderId="19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 vertical="center"/>
      <protection/>
    </xf>
    <xf numFmtId="0" fontId="12" fillId="0" borderId="22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5" fillId="0" borderId="14" xfId="18" applyNumberFormat="1" applyFont="1" applyBorder="1" applyAlignment="1">
      <alignment horizontal="left"/>
      <protection/>
    </xf>
    <xf numFmtId="0" fontId="5" fillId="0" borderId="15" xfId="18" applyNumberFormat="1" applyFont="1" applyBorder="1" applyAlignment="1">
      <alignment horizontal="left"/>
      <protection/>
    </xf>
    <xf numFmtId="0" fontId="5" fillId="0" borderId="16" xfId="18" applyNumberFormat="1" applyFont="1" applyBorder="1" applyAlignment="1">
      <alignment horizontal="left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5" fillId="0" borderId="27" xfId="18" applyFont="1" applyBorder="1" applyAlignment="1">
      <alignment vertical="center"/>
      <protection/>
    </xf>
    <xf numFmtId="0" fontId="5" fillId="0" borderId="3" xfId="18" applyFont="1" applyFill="1" applyBorder="1" applyAlignment="1">
      <alignment vertical="center"/>
      <protection/>
    </xf>
    <xf numFmtId="0" fontId="5" fillId="0" borderId="4" xfId="18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110" zoomScaleSheetLayoutView="110" workbookViewId="0" topLeftCell="E1">
      <pane ySplit="12" topLeftCell="BM37" activePane="bottomLeft" state="frozen"/>
      <selection pane="topLeft" activeCell="A1" sqref="A1"/>
      <selection pane="bottomLeft" activeCell="J2" sqref="J2:N2"/>
    </sheetView>
  </sheetViews>
  <sheetFormatPr defaultColWidth="9.00390625" defaultRowHeight="12.75"/>
  <cols>
    <col min="1" max="1" width="3.625" style="1" bestFit="1" customWidth="1"/>
    <col min="2" max="2" width="23.875" style="1" customWidth="1"/>
    <col min="3" max="3" width="13.125" style="1" customWidth="1"/>
    <col min="4" max="4" width="10.375" style="1" customWidth="1"/>
    <col min="5" max="5" width="12.875" style="1" customWidth="1"/>
    <col min="6" max="6" width="12.125" style="1" customWidth="1"/>
    <col min="7" max="7" width="11.00390625" style="1" customWidth="1"/>
    <col min="8" max="8" width="10.75390625" style="1" customWidth="1"/>
    <col min="9" max="9" width="12.00390625" style="1" customWidth="1"/>
    <col min="10" max="10" width="10.125" style="1" customWidth="1"/>
    <col min="11" max="11" width="12.75390625" style="1" customWidth="1"/>
    <col min="12" max="12" width="14.25390625" style="1" customWidth="1"/>
    <col min="13" max="13" width="10.375" style="1" customWidth="1"/>
    <col min="14" max="14" width="13.00390625" style="1" customWidth="1"/>
    <col min="15" max="15" width="11.125" style="1" bestFit="1" customWidth="1"/>
    <col min="16" max="16384" width="10.25390625" style="1" customWidth="1"/>
  </cols>
  <sheetData>
    <row r="1" spans="9:14" ht="15" customHeight="1">
      <c r="I1" s="51" t="s">
        <v>0</v>
      </c>
      <c r="J1" s="51"/>
      <c r="K1" s="51"/>
      <c r="L1" s="51"/>
      <c r="M1" s="51"/>
      <c r="N1" s="51"/>
    </row>
    <row r="2" spans="9:14" ht="14.25" customHeight="1">
      <c r="I2" s="2"/>
      <c r="J2" s="51" t="s">
        <v>75</v>
      </c>
      <c r="K2" s="51"/>
      <c r="L2" s="51"/>
      <c r="M2" s="51"/>
      <c r="N2" s="51"/>
    </row>
    <row r="3" spans="13:14" ht="12" customHeight="1">
      <c r="M3" s="3"/>
      <c r="N3" s="3"/>
    </row>
    <row r="4" spans="1:14" ht="36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" customHeight="1">
      <c r="A6" s="65" t="s">
        <v>2</v>
      </c>
      <c r="B6" s="65" t="s">
        <v>3</v>
      </c>
      <c r="C6" s="58" t="s">
        <v>4</v>
      </c>
      <c r="D6" s="58" t="s">
        <v>5</v>
      </c>
      <c r="E6" s="66" t="s">
        <v>6</v>
      </c>
      <c r="F6" s="67"/>
      <c r="G6" s="67"/>
      <c r="H6" s="67"/>
      <c r="I6" s="67"/>
      <c r="J6" s="67"/>
      <c r="K6" s="67"/>
      <c r="L6" s="67"/>
      <c r="M6" s="67"/>
      <c r="N6" s="68"/>
    </row>
    <row r="7" spans="1:14" ht="7.5" customHeight="1">
      <c r="A7" s="65"/>
      <c r="B7" s="65"/>
      <c r="C7" s="58"/>
      <c r="D7" s="58"/>
      <c r="E7" s="69"/>
      <c r="F7" s="70"/>
      <c r="G7" s="70"/>
      <c r="H7" s="70"/>
      <c r="I7" s="70"/>
      <c r="J7" s="70"/>
      <c r="K7" s="70"/>
      <c r="L7" s="70"/>
      <c r="M7" s="70"/>
      <c r="N7" s="71"/>
    </row>
    <row r="8" spans="1:14" ht="12.75">
      <c r="A8" s="65"/>
      <c r="B8" s="65"/>
      <c r="C8" s="58"/>
      <c r="D8" s="58"/>
      <c r="E8" s="58" t="s">
        <v>7</v>
      </c>
      <c r="F8" s="65" t="s">
        <v>8</v>
      </c>
      <c r="G8" s="65"/>
      <c r="H8" s="65"/>
      <c r="I8" s="65"/>
      <c r="J8" s="65"/>
      <c r="K8" s="65"/>
      <c r="L8" s="65"/>
      <c r="M8" s="65"/>
      <c r="N8" s="65"/>
    </row>
    <row r="9" spans="1:14" ht="11.25" customHeight="1">
      <c r="A9" s="65"/>
      <c r="B9" s="65"/>
      <c r="C9" s="58"/>
      <c r="D9" s="58"/>
      <c r="E9" s="58"/>
      <c r="F9" s="65" t="s">
        <v>9</v>
      </c>
      <c r="G9" s="65"/>
      <c r="H9" s="65"/>
      <c r="I9" s="65"/>
      <c r="J9" s="65"/>
      <c r="K9" s="65" t="s">
        <v>10</v>
      </c>
      <c r="L9" s="65"/>
      <c r="M9" s="65"/>
      <c r="N9" s="65"/>
    </row>
    <row r="10" spans="1:14" ht="11.25" customHeight="1">
      <c r="A10" s="65"/>
      <c r="B10" s="65"/>
      <c r="C10" s="58"/>
      <c r="D10" s="58"/>
      <c r="E10" s="58"/>
      <c r="F10" s="58" t="s">
        <v>11</v>
      </c>
      <c r="G10" s="62" t="s">
        <v>12</v>
      </c>
      <c r="H10" s="63"/>
      <c r="I10" s="63"/>
      <c r="J10" s="64"/>
      <c r="K10" s="58" t="s">
        <v>13</v>
      </c>
      <c r="L10" s="58" t="s">
        <v>12</v>
      </c>
      <c r="M10" s="58"/>
      <c r="N10" s="58"/>
    </row>
    <row r="11" spans="1:14" ht="54" customHeight="1">
      <c r="A11" s="65"/>
      <c r="B11" s="65"/>
      <c r="C11" s="58"/>
      <c r="D11" s="58"/>
      <c r="E11" s="58"/>
      <c r="F11" s="58"/>
      <c r="G11" s="5" t="s">
        <v>14</v>
      </c>
      <c r="H11" s="5" t="s">
        <v>15</v>
      </c>
      <c r="I11" s="5" t="s">
        <v>16</v>
      </c>
      <c r="J11" s="5" t="s">
        <v>17</v>
      </c>
      <c r="K11" s="58"/>
      <c r="L11" s="5" t="s">
        <v>18</v>
      </c>
      <c r="M11" s="5" t="s">
        <v>16</v>
      </c>
      <c r="N11" s="5" t="s">
        <v>19</v>
      </c>
    </row>
    <row r="12" spans="1:14" ht="9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</row>
    <row r="13" spans="1:14" ht="23.25" customHeight="1">
      <c r="A13" s="7" t="s">
        <v>20</v>
      </c>
      <c r="B13" s="72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s="11" customFormat="1" ht="12.75">
      <c r="A14" s="8">
        <v>1</v>
      </c>
      <c r="B14" s="9" t="s">
        <v>22</v>
      </c>
      <c r="C14" s="60" t="s">
        <v>23</v>
      </c>
      <c r="D14" s="61"/>
      <c r="E14" s="10">
        <f>E19+E24+E29+E34+E39+E44</f>
        <v>5646773</v>
      </c>
      <c r="F14" s="10">
        <f aca="true" t="shared" si="0" ref="F14:M14">F19+F24+F29+F34+F39+F44</f>
        <v>911750</v>
      </c>
      <c r="G14" s="10">
        <f t="shared" si="0"/>
        <v>207581</v>
      </c>
      <c r="H14" s="10">
        <f t="shared" si="0"/>
        <v>0</v>
      </c>
      <c r="I14" s="10">
        <f t="shared" si="0"/>
        <v>324000</v>
      </c>
      <c r="J14" s="10">
        <f t="shared" si="0"/>
        <v>380169</v>
      </c>
      <c r="K14" s="10">
        <f>K19+K24+K29+K34+K39+K44+K49</f>
        <v>4860061</v>
      </c>
      <c r="L14" s="10">
        <f>L19+L24+L29+L34+L39+L44</f>
        <v>0</v>
      </c>
      <c r="M14" s="10">
        <f t="shared" si="0"/>
        <v>0</v>
      </c>
      <c r="N14" s="10">
        <f>N19+N24+N29+N34+N39+N44+N49</f>
        <v>4860061</v>
      </c>
    </row>
    <row r="15" spans="1:14" ht="12.75" customHeight="1">
      <c r="A15" s="77" t="s">
        <v>24</v>
      </c>
      <c r="B15" s="12" t="s">
        <v>25</v>
      </c>
      <c r="C15" s="52" t="s">
        <v>26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2.75" customHeight="1">
      <c r="A16" s="77"/>
      <c r="B16" s="12" t="s">
        <v>27</v>
      </c>
      <c r="C16" s="52" t="s">
        <v>28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14" ht="12.75" customHeight="1">
      <c r="A17" s="77"/>
      <c r="B17" s="12" t="s">
        <v>29</v>
      </c>
      <c r="C17" s="52" t="s">
        <v>30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1:14" ht="12.75" customHeight="1">
      <c r="A18" s="77"/>
      <c r="B18" s="12" t="s">
        <v>31</v>
      </c>
      <c r="C18" s="52" t="s">
        <v>32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5" ht="12.75">
      <c r="A19" s="78"/>
      <c r="B19" s="13" t="s">
        <v>33</v>
      </c>
      <c r="C19" s="14">
        <v>23</v>
      </c>
      <c r="D19" s="15" t="s">
        <v>34</v>
      </c>
      <c r="E19" s="16">
        <v>4320000</v>
      </c>
      <c r="F19" s="16">
        <f>SUM(G19,H19,I19,J19)</f>
        <v>648000</v>
      </c>
      <c r="G19" s="16">
        <v>0</v>
      </c>
      <c r="H19" s="16">
        <v>0</v>
      </c>
      <c r="I19" s="16">
        <v>324000</v>
      </c>
      <c r="J19" s="16">
        <v>324000</v>
      </c>
      <c r="K19" s="16">
        <v>3672000</v>
      </c>
      <c r="L19" s="16">
        <v>0</v>
      </c>
      <c r="M19" s="16">
        <v>0</v>
      </c>
      <c r="N19" s="16">
        <v>3672000</v>
      </c>
      <c r="O19" s="17"/>
    </row>
    <row r="20" spans="1:14" ht="12.75" customHeight="1">
      <c r="A20" s="39" t="s">
        <v>35</v>
      </c>
      <c r="B20" s="18" t="s">
        <v>25</v>
      </c>
      <c r="C20" s="55" t="s">
        <v>36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12.75" customHeight="1">
      <c r="A21" s="40"/>
      <c r="B21" s="12" t="s">
        <v>27</v>
      </c>
      <c r="C21" s="52" t="s">
        <v>28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12.75" customHeight="1">
      <c r="A22" s="40"/>
      <c r="B22" s="12" t="s">
        <v>29</v>
      </c>
      <c r="C22" s="52" t="s">
        <v>37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12.75" customHeight="1">
      <c r="A23" s="40"/>
      <c r="B23" s="12" t="s">
        <v>31</v>
      </c>
      <c r="C23" s="52" t="s">
        <v>38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5" ht="12.75" customHeight="1">
      <c r="A24" s="41"/>
      <c r="B24" s="13" t="s">
        <v>33</v>
      </c>
      <c r="C24" s="14">
        <v>23</v>
      </c>
      <c r="D24" s="14" t="s">
        <v>34</v>
      </c>
      <c r="E24" s="16">
        <f>F24+K24</f>
        <v>13623</v>
      </c>
      <c r="F24" s="16">
        <f>SUM(G24:J24)</f>
        <v>7003</v>
      </c>
      <c r="G24" s="16">
        <v>7003</v>
      </c>
      <c r="H24" s="16">
        <v>0</v>
      </c>
      <c r="I24" s="16"/>
      <c r="J24" s="16"/>
      <c r="K24" s="16">
        <f>SUM(L24:N24)</f>
        <v>6620</v>
      </c>
      <c r="L24" s="16">
        <v>0</v>
      </c>
      <c r="M24" s="16">
        <v>0</v>
      </c>
      <c r="N24" s="16">
        <v>6620</v>
      </c>
      <c r="O24" s="17"/>
    </row>
    <row r="25" spans="1:14" s="19" customFormat="1" ht="12.75" customHeight="1">
      <c r="A25" s="48" t="s">
        <v>39</v>
      </c>
      <c r="B25" s="12" t="s">
        <v>25</v>
      </c>
      <c r="C25" s="55" t="s">
        <v>36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7" ht="12.75" customHeight="1">
      <c r="A26" s="40"/>
      <c r="B26" s="12" t="s">
        <v>27</v>
      </c>
      <c r="C26" s="52" t="s">
        <v>28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Q26" s="17"/>
    </row>
    <row r="27" spans="1:14" ht="12.75" customHeight="1">
      <c r="A27" s="40"/>
      <c r="B27" s="12" t="s">
        <v>29</v>
      </c>
      <c r="C27" s="52" t="s">
        <v>37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ht="12.75" customHeight="1">
      <c r="A28" s="40"/>
      <c r="B28" s="12" t="s">
        <v>31</v>
      </c>
      <c r="C28" s="52" t="s">
        <v>40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</row>
    <row r="29" spans="1:15" ht="12.75" customHeight="1">
      <c r="A29" s="41"/>
      <c r="B29" s="13" t="s">
        <v>33</v>
      </c>
      <c r="C29" s="20">
        <v>23</v>
      </c>
      <c r="D29" s="14" t="s">
        <v>34</v>
      </c>
      <c r="E29" s="16">
        <f>F29+K29</f>
        <v>7500</v>
      </c>
      <c r="F29" s="16">
        <f>SUM(G29:J29)</f>
        <v>3629</v>
      </c>
      <c r="G29" s="16">
        <v>3629</v>
      </c>
      <c r="H29" s="16">
        <v>0</v>
      </c>
      <c r="I29" s="16"/>
      <c r="J29" s="16">
        <v>0</v>
      </c>
      <c r="K29" s="16">
        <f>SUM(L29:N29)</f>
        <v>3871</v>
      </c>
      <c r="L29" s="16">
        <v>0</v>
      </c>
      <c r="M29" s="16">
        <v>0</v>
      </c>
      <c r="N29" s="16">
        <v>3871</v>
      </c>
      <c r="O29" s="17"/>
    </row>
    <row r="30" spans="1:15" ht="12.75" customHeight="1">
      <c r="A30" s="48" t="s">
        <v>41</v>
      </c>
      <c r="B30" s="12" t="s">
        <v>25</v>
      </c>
      <c r="C30" s="49" t="s">
        <v>42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7"/>
    </row>
    <row r="31" spans="1:15" ht="12.75" customHeight="1">
      <c r="A31" s="40"/>
      <c r="B31" s="12" t="s">
        <v>27</v>
      </c>
      <c r="C31" s="50" t="s">
        <v>43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7"/>
    </row>
    <row r="32" spans="1:15" ht="12.75" customHeight="1">
      <c r="A32" s="40"/>
      <c r="B32" s="12" t="s">
        <v>29</v>
      </c>
      <c r="C32" s="50" t="s">
        <v>44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7"/>
    </row>
    <row r="33" spans="1:15" ht="14.25" customHeight="1">
      <c r="A33" s="40"/>
      <c r="B33" s="12" t="s">
        <v>31</v>
      </c>
      <c r="C33" s="50" t="s">
        <v>45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7"/>
    </row>
    <row r="34" spans="1:15" ht="12.75" customHeight="1">
      <c r="A34" s="41"/>
      <c r="B34" s="13" t="s">
        <v>33</v>
      </c>
      <c r="C34" s="20">
        <v>23</v>
      </c>
      <c r="D34" s="14" t="s">
        <v>34</v>
      </c>
      <c r="E34" s="16">
        <f>F34+K34</f>
        <v>748920</v>
      </c>
      <c r="F34" s="16">
        <f>SUM(G34:J34)</f>
        <v>112338</v>
      </c>
      <c r="G34" s="16">
        <v>56169</v>
      </c>
      <c r="H34" s="16"/>
      <c r="I34" s="16"/>
      <c r="J34" s="16">
        <v>56169</v>
      </c>
      <c r="K34" s="16">
        <f>SUM(L34:N34)</f>
        <v>636582</v>
      </c>
      <c r="L34" s="16"/>
      <c r="M34" s="16"/>
      <c r="N34" s="16">
        <v>636582</v>
      </c>
      <c r="O34" s="17"/>
    </row>
    <row r="35" spans="1:15" ht="12.75" customHeight="1">
      <c r="A35" s="48" t="s">
        <v>46</v>
      </c>
      <c r="B35" s="12" t="s">
        <v>25</v>
      </c>
      <c r="C35" s="55" t="s">
        <v>26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17"/>
    </row>
    <row r="36" spans="1:15" ht="12.75" customHeight="1">
      <c r="A36" s="40"/>
      <c r="B36" s="12" t="s">
        <v>27</v>
      </c>
      <c r="C36" s="84" t="s">
        <v>47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17"/>
    </row>
    <row r="37" spans="1:15" ht="12.75" customHeight="1">
      <c r="A37" s="40"/>
      <c r="B37" s="12" t="s">
        <v>29</v>
      </c>
      <c r="C37" s="84" t="s">
        <v>48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17"/>
    </row>
    <row r="38" spans="1:15" ht="12.75" customHeight="1">
      <c r="A38" s="40"/>
      <c r="B38" s="12" t="s">
        <v>31</v>
      </c>
      <c r="C38" s="84" t="s">
        <v>49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17"/>
    </row>
    <row r="39" spans="1:15" ht="12.75" customHeight="1">
      <c r="A39" s="41"/>
      <c r="B39" s="13" t="s">
        <v>33</v>
      </c>
      <c r="C39" s="21">
        <v>11</v>
      </c>
      <c r="D39" s="22" t="s">
        <v>50</v>
      </c>
      <c r="E39" s="23">
        <v>436730</v>
      </c>
      <c r="F39" s="23">
        <v>65780</v>
      </c>
      <c r="G39" s="23">
        <v>65780</v>
      </c>
      <c r="H39" s="23">
        <v>0</v>
      </c>
      <c r="I39" s="23">
        <v>0</v>
      </c>
      <c r="J39" s="23">
        <v>0</v>
      </c>
      <c r="K39" s="23">
        <v>370950</v>
      </c>
      <c r="L39" s="23">
        <v>0</v>
      </c>
      <c r="M39" s="23">
        <v>0</v>
      </c>
      <c r="N39" s="23">
        <v>370950</v>
      </c>
      <c r="O39" s="17"/>
    </row>
    <row r="40" spans="1:15" ht="12.75" customHeight="1">
      <c r="A40" s="39" t="s">
        <v>51</v>
      </c>
      <c r="B40" s="18" t="s">
        <v>25</v>
      </c>
      <c r="C40" s="42" t="s">
        <v>36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17"/>
    </row>
    <row r="41" spans="1:15" ht="12.75" customHeight="1">
      <c r="A41" s="40"/>
      <c r="B41" s="12" t="s">
        <v>27</v>
      </c>
      <c r="C41" s="45" t="s">
        <v>52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17"/>
    </row>
    <row r="42" spans="1:15" ht="12.75" customHeight="1">
      <c r="A42" s="40"/>
      <c r="B42" s="12" t="s">
        <v>29</v>
      </c>
      <c r="C42" s="45" t="s">
        <v>53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17"/>
    </row>
    <row r="43" spans="1:15" ht="15.75" customHeight="1">
      <c r="A43" s="40"/>
      <c r="B43" s="12" t="s">
        <v>31</v>
      </c>
      <c r="C43" s="45" t="s">
        <v>54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17"/>
    </row>
    <row r="44" spans="1:15" ht="12.75" customHeight="1">
      <c r="A44" s="41"/>
      <c r="B44" s="13" t="s">
        <v>33</v>
      </c>
      <c r="C44" s="20">
        <v>75</v>
      </c>
      <c r="D44" s="24" t="s">
        <v>55</v>
      </c>
      <c r="E44" s="16">
        <f>F44+K44</f>
        <v>120000</v>
      </c>
      <c r="F44" s="16">
        <f>SUM(G44:J44)</f>
        <v>75000</v>
      </c>
      <c r="G44" s="16">
        <v>75000</v>
      </c>
      <c r="H44" s="16"/>
      <c r="I44" s="16"/>
      <c r="J44" s="16"/>
      <c r="K44" s="16">
        <f>SUM(L44:N44)</f>
        <v>45000</v>
      </c>
      <c r="L44" s="16"/>
      <c r="M44" s="16"/>
      <c r="N44" s="16">
        <v>45000</v>
      </c>
      <c r="O44" s="17"/>
    </row>
    <row r="45" spans="1:15" ht="12.75" customHeight="1">
      <c r="A45" s="39" t="s">
        <v>69</v>
      </c>
      <c r="B45" s="18" t="s">
        <v>25</v>
      </c>
      <c r="C45" s="42" t="s">
        <v>72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17"/>
    </row>
    <row r="46" spans="1:15" ht="12.75" customHeight="1">
      <c r="A46" s="40"/>
      <c r="B46" s="12" t="s">
        <v>27</v>
      </c>
      <c r="C46" s="45" t="s">
        <v>73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17"/>
    </row>
    <row r="47" spans="1:15" ht="12.75" customHeight="1">
      <c r="A47" s="40"/>
      <c r="B47" s="12" t="s">
        <v>29</v>
      </c>
      <c r="C47" s="45" t="s">
        <v>74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17"/>
    </row>
    <row r="48" spans="1:15" ht="15.75" customHeight="1">
      <c r="A48" s="40"/>
      <c r="B48" s="12" t="s">
        <v>31</v>
      </c>
      <c r="C48" s="45" t="s">
        <v>70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17"/>
    </row>
    <row r="49" spans="1:15" ht="12.75" customHeight="1">
      <c r="A49" s="41"/>
      <c r="B49" s="13" t="s">
        <v>33</v>
      </c>
      <c r="C49" s="20" t="s">
        <v>23</v>
      </c>
      <c r="D49" s="24" t="s">
        <v>71</v>
      </c>
      <c r="E49" s="16"/>
      <c r="F49" s="16"/>
      <c r="G49" s="16"/>
      <c r="H49" s="16"/>
      <c r="I49" s="16"/>
      <c r="J49" s="16"/>
      <c r="K49" s="16">
        <f>SUM(L49:N49)</f>
        <v>125038</v>
      </c>
      <c r="L49" s="16"/>
      <c r="M49" s="16"/>
      <c r="N49" s="16">
        <v>125038</v>
      </c>
      <c r="O49" s="17"/>
    </row>
    <row r="50" spans="1:15" s="11" customFormat="1" ht="12.75" customHeight="1">
      <c r="A50" s="75" t="s">
        <v>56</v>
      </c>
      <c r="B50" s="75"/>
      <c r="C50" s="79" t="s">
        <v>23</v>
      </c>
      <c r="D50" s="80"/>
      <c r="E50" s="26">
        <f aca="true" t="shared" si="1" ref="E50:N50">E14</f>
        <v>5646773</v>
      </c>
      <c r="F50" s="26">
        <f t="shared" si="1"/>
        <v>911750</v>
      </c>
      <c r="G50" s="26">
        <f t="shared" si="1"/>
        <v>207581</v>
      </c>
      <c r="H50" s="26">
        <f t="shared" si="1"/>
        <v>0</v>
      </c>
      <c r="I50" s="26">
        <f t="shared" si="1"/>
        <v>324000</v>
      </c>
      <c r="J50" s="26">
        <f t="shared" si="1"/>
        <v>380169</v>
      </c>
      <c r="K50" s="26">
        <f t="shared" si="1"/>
        <v>4860061</v>
      </c>
      <c r="L50" s="26">
        <f t="shared" si="1"/>
        <v>0</v>
      </c>
      <c r="M50" s="26">
        <f t="shared" si="1"/>
        <v>0</v>
      </c>
      <c r="N50" s="26">
        <f t="shared" si="1"/>
        <v>4860061</v>
      </c>
      <c r="O50" s="27"/>
    </row>
    <row r="51" spans="1:15" s="11" customFormat="1" ht="22.5" customHeight="1">
      <c r="A51" s="28" t="s">
        <v>57</v>
      </c>
      <c r="B51" s="73" t="s">
        <v>58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27"/>
    </row>
    <row r="52" spans="1:15" s="11" customFormat="1" ht="16.5" customHeight="1">
      <c r="A52" s="25">
        <v>1</v>
      </c>
      <c r="B52" s="29" t="s">
        <v>59</v>
      </c>
      <c r="C52" s="75" t="s">
        <v>23</v>
      </c>
      <c r="D52" s="75"/>
      <c r="E52" s="30">
        <f>E55+E58</f>
        <v>159015</v>
      </c>
      <c r="F52" s="30">
        <f>F55+F58</f>
        <v>0</v>
      </c>
      <c r="G52" s="30">
        <f>G55+G58</f>
        <v>0</v>
      </c>
      <c r="H52" s="30"/>
      <c r="I52" s="30"/>
      <c r="J52" s="30"/>
      <c r="K52" s="30">
        <f>K55+K58</f>
        <v>159015</v>
      </c>
      <c r="L52" s="30"/>
      <c r="M52" s="30"/>
      <c r="N52" s="30">
        <f>N55+N58</f>
        <v>159015</v>
      </c>
      <c r="O52" s="27"/>
    </row>
    <row r="53" spans="1:15" s="11" customFormat="1" ht="12.75" customHeight="1">
      <c r="A53" s="83" t="s">
        <v>24</v>
      </c>
      <c r="B53" s="31" t="s">
        <v>60</v>
      </c>
      <c r="C53" s="87" t="s">
        <v>61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/>
      <c r="O53" s="27"/>
    </row>
    <row r="54" spans="1:15" s="11" customFormat="1" ht="12.75" customHeight="1">
      <c r="A54" s="83"/>
      <c r="B54" s="32" t="s">
        <v>25</v>
      </c>
      <c r="C54" s="90" t="s">
        <v>62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2"/>
      <c r="O54" s="27"/>
    </row>
    <row r="55" spans="1:15" s="11" customFormat="1" ht="12.75" customHeight="1">
      <c r="A55" s="83"/>
      <c r="B55" s="33" t="s">
        <v>33</v>
      </c>
      <c r="C55" s="34" t="s">
        <v>23</v>
      </c>
      <c r="D55" s="34" t="s">
        <v>63</v>
      </c>
      <c r="E55" s="35">
        <f>F55+K55</f>
        <v>142287</v>
      </c>
      <c r="F55" s="35">
        <f>SUM(G55:J55)</f>
        <v>0</v>
      </c>
      <c r="G55" s="35"/>
      <c r="H55" s="35"/>
      <c r="I55" s="35"/>
      <c r="J55" s="35"/>
      <c r="K55" s="35">
        <f>SUM(L55:N55)</f>
        <v>142287</v>
      </c>
      <c r="L55" s="35"/>
      <c r="M55" s="35"/>
      <c r="N55" s="35">
        <f>21819+11151+108124+1193</f>
        <v>142287</v>
      </c>
      <c r="O55" s="27"/>
    </row>
    <row r="56" spans="1:15" s="11" customFormat="1" ht="12.75" customHeight="1">
      <c r="A56" s="83" t="s">
        <v>35</v>
      </c>
      <c r="B56" s="31" t="s">
        <v>60</v>
      </c>
      <c r="C56" s="93" t="s">
        <v>64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7"/>
    </row>
    <row r="57" spans="1:15" s="11" customFormat="1" ht="12.75" customHeight="1">
      <c r="A57" s="83"/>
      <c r="B57" s="32" t="s">
        <v>25</v>
      </c>
      <c r="C57" s="94" t="s">
        <v>65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27"/>
    </row>
    <row r="58" spans="1:15" s="11" customFormat="1" ht="12.75" customHeight="1">
      <c r="A58" s="39"/>
      <c r="B58" s="36" t="s">
        <v>33</v>
      </c>
      <c r="C58" s="34" t="s">
        <v>23</v>
      </c>
      <c r="D58" s="34" t="s">
        <v>63</v>
      </c>
      <c r="E58" s="35">
        <f>F58+K58</f>
        <v>16728</v>
      </c>
      <c r="F58" s="35">
        <f>SUM(G58:J58)</f>
        <v>0</v>
      </c>
      <c r="G58" s="35"/>
      <c r="H58" s="35"/>
      <c r="I58" s="35"/>
      <c r="J58" s="35"/>
      <c r="K58" s="35">
        <f>SUM(L58:N58)</f>
        <v>16728</v>
      </c>
      <c r="L58" s="35"/>
      <c r="M58" s="35"/>
      <c r="N58" s="35">
        <f>5600+11128</f>
        <v>16728</v>
      </c>
      <c r="O58" s="27"/>
    </row>
    <row r="59" spans="1:15" s="11" customFormat="1" ht="15" customHeight="1">
      <c r="A59" s="75" t="s">
        <v>66</v>
      </c>
      <c r="B59" s="75"/>
      <c r="C59" s="75" t="s">
        <v>23</v>
      </c>
      <c r="D59" s="75"/>
      <c r="E59" s="30">
        <f>E52</f>
        <v>159015</v>
      </c>
      <c r="F59" s="30">
        <f>F52</f>
        <v>0</v>
      </c>
      <c r="G59" s="30">
        <f>G52</f>
        <v>0</v>
      </c>
      <c r="H59" s="30"/>
      <c r="I59" s="30"/>
      <c r="J59" s="30"/>
      <c r="K59" s="30">
        <f>K52</f>
        <v>159015</v>
      </c>
      <c r="L59" s="30"/>
      <c r="M59" s="30"/>
      <c r="N59" s="30">
        <f>N52</f>
        <v>159015</v>
      </c>
      <c r="O59" s="27"/>
    </row>
    <row r="60" spans="1:15" s="11" customFormat="1" ht="18.75" customHeight="1">
      <c r="A60" s="75" t="s">
        <v>67</v>
      </c>
      <c r="B60" s="75"/>
      <c r="C60" s="75" t="s">
        <v>23</v>
      </c>
      <c r="D60" s="75"/>
      <c r="E60" s="30">
        <f aca="true" t="shared" si="2" ref="E60:N60">E50+E59</f>
        <v>5805788</v>
      </c>
      <c r="F60" s="30">
        <f t="shared" si="2"/>
        <v>911750</v>
      </c>
      <c r="G60" s="30">
        <f t="shared" si="2"/>
        <v>207581</v>
      </c>
      <c r="H60" s="30">
        <f t="shared" si="2"/>
        <v>0</v>
      </c>
      <c r="I60" s="30">
        <f t="shared" si="2"/>
        <v>324000</v>
      </c>
      <c r="J60" s="30">
        <f t="shared" si="2"/>
        <v>380169</v>
      </c>
      <c r="K60" s="30">
        <f t="shared" si="2"/>
        <v>5019076</v>
      </c>
      <c r="L60" s="30">
        <f t="shared" si="2"/>
        <v>0</v>
      </c>
      <c r="M60" s="30">
        <f t="shared" si="2"/>
        <v>0</v>
      </c>
      <c r="N60" s="30">
        <f t="shared" si="2"/>
        <v>5019076</v>
      </c>
      <c r="O60" s="27"/>
    </row>
    <row r="61" spans="1:14" s="11" customFormat="1" ht="6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11" customFormat="1" ht="12.75" customHeight="1">
      <c r="A62" s="76" t="s">
        <v>68</v>
      </c>
      <c r="B62" s="76"/>
      <c r="C62" s="76"/>
      <c r="D62" s="76"/>
      <c r="E62" s="76"/>
      <c r="F62" s="76"/>
      <c r="G62" s="76"/>
      <c r="H62" s="76"/>
      <c r="I62" s="76"/>
      <c r="J62" s="37"/>
      <c r="K62" s="37"/>
      <c r="L62" s="37"/>
      <c r="M62" s="37"/>
      <c r="N62" s="37"/>
    </row>
    <row r="63" spans="1:14" s="11" customFormat="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4"/>
      <c r="K63" s="4"/>
      <c r="L63" s="4"/>
      <c r="M63" s="4"/>
      <c r="N63" s="4"/>
    </row>
    <row r="64" spans="1:15" s="11" customFormat="1" ht="11.25">
      <c r="A64" s="38"/>
      <c r="B64" s="38"/>
      <c r="C64" s="38"/>
      <c r="D64" s="38"/>
      <c r="E64" s="38"/>
      <c r="F64" s="38"/>
      <c r="G64" s="38"/>
      <c r="H64" s="38"/>
      <c r="I64" s="38"/>
      <c r="J64" s="4"/>
      <c r="K64" s="4"/>
      <c r="L64" s="4"/>
      <c r="M64" s="4"/>
      <c r="N64" s="4"/>
      <c r="O64" s="27"/>
    </row>
    <row r="65" ht="12.75" customHeight="1"/>
    <row r="68" ht="12.75" customHeight="1"/>
    <row r="70" spans="1:14" s="11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68">
    <mergeCell ref="A40:A44"/>
    <mergeCell ref="C40:N40"/>
    <mergeCell ref="C41:N41"/>
    <mergeCell ref="C42:N42"/>
    <mergeCell ref="C43:N43"/>
    <mergeCell ref="A59:B59"/>
    <mergeCell ref="A60:B60"/>
    <mergeCell ref="C53:N53"/>
    <mergeCell ref="C54:N54"/>
    <mergeCell ref="C56:N56"/>
    <mergeCell ref="C57:N57"/>
    <mergeCell ref="C59:D59"/>
    <mergeCell ref="C60:D60"/>
    <mergeCell ref="A35:A39"/>
    <mergeCell ref="C35:N35"/>
    <mergeCell ref="C36:N36"/>
    <mergeCell ref="C37:N37"/>
    <mergeCell ref="C38:N38"/>
    <mergeCell ref="B51:N51"/>
    <mergeCell ref="A53:A55"/>
    <mergeCell ref="A56:A58"/>
    <mergeCell ref="C52:D52"/>
    <mergeCell ref="A50:B50"/>
    <mergeCell ref="A62:I62"/>
    <mergeCell ref="A15:A19"/>
    <mergeCell ref="A20:A24"/>
    <mergeCell ref="A25:A29"/>
    <mergeCell ref="C15:N15"/>
    <mergeCell ref="C23:N23"/>
    <mergeCell ref="C16:N16"/>
    <mergeCell ref="C50:D50"/>
    <mergeCell ref="C26:N26"/>
    <mergeCell ref="C25:N25"/>
    <mergeCell ref="B13:N13"/>
    <mergeCell ref="F8:N8"/>
    <mergeCell ref="K9:N9"/>
    <mergeCell ref="E8:E11"/>
    <mergeCell ref="F9:J9"/>
    <mergeCell ref="L10:N10"/>
    <mergeCell ref="A4:N4"/>
    <mergeCell ref="C14:D14"/>
    <mergeCell ref="K10:K11"/>
    <mergeCell ref="G10:J10"/>
    <mergeCell ref="A6:A11"/>
    <mergeCell ref="B6:B11"/>
    <mergeCell ref="E6:N7"/>
    <mergeCell ref="C6:C11"/>
    <mergeCell ref="D6:D11"/>
    <mergeCell ref="I1:N1"/>
    <mergeCell ref="J2:N2"/>
    <mergeCell ref="C27:N27"/>
    <mergeCell ref="C28:N28"/>
    <mergeCell ref="C20:N20"/>
    <mergeCell ref="C21:N21"/>
    <mergeCell ref="C22:N22"/>
    <mergeCell ref="F10:F11"/>
    <mergeCell ref="C17:N17"/>
    <mergeCell ref="C18:N18"/>
    <mergeCell ref="A30:A34"/>
    <mergeCell ref="C30:N30"/>
    <mergeCell ref="C31:N31"/>
    <mergeCell ref="C32:N32"/>
    <mergeCell ref="C33:N33"/>
    <mergeCell ref="A45:A49"/>
    <mergeCell ref="C45:N45"/>
    <mergeCell ref="C46:N46"/>
    <mergeCell ref="C47:N47"/>
    <mergeCell ref="C48:N48"/>
  </mergeCells>
  <printOptions/>
  <pageMargins left="0.2755905511811024" right="0.2362204724409449" top="0.5511811023622047" bottom="0.3937007874015748" header="0.1968503937007874" footer="0.31496062992125984"/>
  <pageSetup horizontalDpi="300" verticalDpi="300" orientation="landscape" paperSize="9" scale="8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cp:lastPrinted>2008-06-19T11:12:26Z</cp:lastPrinted>
  <dcterms:created xsi:type="dcterms:W3CDTF">2008-06-19T06:04:41Z</dcterms:created>
  <dcterms:modified xsi:type="dcterms:W3CDTF">2008-06-30T13:58:47Z</dcterms:modified>
  <cp:category/>
  <cp:version/>
  <cp:contentType/>
  <cp:contentStatus/>
</cp:coreProperties>
</file>